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2 - Telefonní zapojovače" sheetId="2" r:id="rId2"/>
    <sheet name="PS03 - Místní rádiová síť" sheetId="3" r:id="rId3"/>
    <sheet name="PS04 - Kamerový systém" sheetId="4" r:id="rId4"/>
    <sheet name="PS05 - Informační systém ..." sheetId="5" r:id="rId5"/>
    <sheet name="PS07 - Telekomunikační ob..." sheetId="6" r:id="rId6"/>
    <sheet name="PS08 - Záznamové zařízení" sheetId="7" r:id="rId7"/>
    <sheet name="PS01 - Zabezpečovací zaří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'PS02 - Telefonní zapojovače'!$C$82:$K$115</definedName>
    <definedName name="_xlnm.Print_Area" localSheetId="1">'PS02 - Telefonní zapojovače'!$C$4:$J$39,'PS02 - Telefonní zapojovače'!$C$45:$J$64,'PS02 - Telefonní zapojovače'!$C$70:$K$115</definedName>
    <definedName name="_xlnm.Print_Titles" localSheetId="1">'PS02 - Telefonní zapojovače'!$82:$82</definedName>
    <definedName name="_xlnm._FilterDatabase" localSheetId="2" hidden="1">'PS03 - Místní rádiová síť'!$C$82:$K$101</definedName>
    <definedName name="_xlnm.Print_Area" localSheetId="2">'PS03 - Místní rádiová síť'!$C$4:$J$39,'PS03 - Místní rádiová síť'!$C$45:$J$64,'PS03 - Místní rádiová síť'!$C$70:$K$101</definedName>
    <definedName name="_xlnm.Print_Titles" localSheetId="2">'PS03 - Místní rádiová síť'!$82:$82</definedName>
    <definedName name="_xlnm._FilterDatabase" localSheetId="3" hidden="1">'PS04 - Kamerový systém'!$C$82:$K$103</definedName>
    <definedName name="_xlnm.Print_Area" localSheetId="3">'PS04 - Kamerový systém'!$C$4:$J$39,'PS04 - Kamerový systém'!$C$45:$J$64,'PS04 - Kamerový systém'!$C$70:$K$103</definedName>
    <definedName name="_xlnm.Print_Titles" localSheetId="3">'PS04 - Kamerový systém'!$82:$82</definedName>
    <definedName name="_xlnm._FilterDatabase" localSheetId="4" hidden="1">'PS05 - Informační systém ...'!$C$83:$K$128</definedName>
    <definedName name="_xlnm.Print_Area" localSheetId="4">'PS05 - Informační systém ...'!$C$4:$J$39,'PS05 - Informační systém ...'!$C$45:$J$65,'PS05 - Informační systém ...'!$C$71:$K$128</definedName>
    <definedName name="_xlnm.Print_Titles" localSheetId="4">'PS05 - Informační systém ...'!$83:$83</definedName>
    <definedName name="_xlnm._FilterDatabase" localSheetId="5" hidden="1">'PS07 - Telekomunikační ob...'!$C$80:$K$85</definedName>
    <definedName name="_xlnm.Print_Area" localSheetId="5">'PS07 - Telekomunikační ob...'!$C$4:$J$39,'PS07 - Telekomunikační ob...'!$C$45:$J$62,'PS07 - Telekomunikační ob...'!$C$68:$K$85</definedName>
    <definedName name="_xlnm.Print_Titles" localSheetId="5">'PS07 - Telekomunikační ob...'!$80:$80</definedName>
    <definedName name="_xlnm._FilterDatabase" localSheetId="6" hidden="1">'PS08 - Záznamové zařízení'!$C$80:$K$91</definedName>
    <definedName name="_xlnm.Print_Area" localSheetId="6">'PS08 - Záznamové zařízení'!$C$4:$J$39,'PS08 - Záznamové zařízení'!$C$45:$J$62,'PS08 - Záznamové zařízení'!$C$68:$K$91</definedName>
    <definedName name="_xlnm.Print_Titles" localSheetId="6">'PS08 - Záznamové zařízení'!$80:$80</definedName>
    <definedName name="_xlnm._FilterDatabase" localSheetId="7" hidden="1">'PS01 - Zabezpečovací zaří...'!$C$87:$K$199</definedName>
    <definedName name="_xlnm.Print_Area" localSheetId="7">'PS01 - Zabezpečovací zaří...'!$C$4:$J$39,'PS01 - Zabezpečovací zaří...'!$C$45:$J$69,'PS01 - Zabezpečovací zaří...'!$C$75:$K$199</definedName>
    <definedName name="_xlnm.Print_Titles" localSheetId="7">'PS01 - Zabezpečovací zaří...'!$87:$87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129"/>
  <c r="J37"/>
  <c r="J36"/>
  <c i="1" r="AY61"/>
  <c i="8" r="J35"/>
  <c i="1" r="AX61"/>
  <c i="8"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64"/>
  <c r="BI127"/>
  <c r="BH127"/>
  <c r="BG127"/>
  <c r="BF127"/>
  <c r="T127"/>
  <c r="T126"/>
  <c r="T125"/>
  <c r="R127"/>
  <c r="R126"/>
  <c r="R125"/>
  <c r="P127"/>
  <c r="P126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82"/>
  <c r="E7"/>
  <c r="E78"/>
  <c i="7" r="J37"/>
  <c r="J36"/>
  <c i="1" r="AY60"/>
  <c i="7" r="J35"/>
  <c i="1" r="AX60"/>
  <c i="7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54"/>
  <c r="J14"/>
  <c r="J12"/>
  <c r="J75"/>
  <c r="E7"/>
  <c r="E48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55"/>
  <c r="J23"/>
  <c r="J21"/>
  <c r="E21"/>
  <c r="J80"/>
  <c r="J20"/>
  <c r="J18"/>
  <c r="E18"/>
  <c r="F81"/>
  <c r="J17"/>
  <c r="J15"/>
  <c r="E15"/>
  <c r="F54"/>
  <c r="J14"/>
  <c r="J12"/>
  <c r="J52"/>
  <c r="E7"/>
  <c r="E48"/>
  <c i="4" r="J37"/>
  <c r="J36"/>
  <c i="1" r="AY57"/>
  <c i="4" r="J35"/>
  <c i="1" r="AX57"/>
  <c i="4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3" r="J37"/>
  <c r="J36"/>
  <c i="1" r="AY56"/>
  <c i="3" r="J35"/>
  <c i="1" r="AX56"/>
  <c i="3" r="BI100"/>
  <c r="BH100"/>
  <c r="BG100"/>
  <c r="BF100"/>
  <c r="T100"/>
  <c r="T99"/>
  <c r="R100"/>
  <c r="R99"/>
  <c r="P100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55"/>
  <c r="J17"/>
  <c r="J15"/>
  <c r="E15"/>
  <c r="F79"/>
  <c r="J14"/>
  <c r="J12"/>
  <c r="J77"/>
  <c r="E7"/>
  <c r="E48"/>
  <c i="2" r="J37"/>
  <c r="J36"/>
  <c i="1" r="AY55"/>
  <c i="2" r="J35"/>
  <c i="1" r="AX55"/>
  <c i="2"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54"/>
  <c r="J14"/>
  <c r="J12"/>
  <c r="J52"/>
  <c r="E7"/>
  <c r="E73"/>
  <c i="1" r="L50"/>
  <c r="AM50"/>
  <c r="AM49"/>
  <c r="L49"/>
  <c r="AM47"/>
  <c r="L47"/>
  <c r="L45"/>
  <c r="L44"/>
  <c i="5" r="BK127"/>
  <c i="8" r="BK101"/>
  <c r="BK170"/>
  <c i="5" r="BK92"/>
  <c i="8" r="BK143"/>
  <c r="J177"/>
  <c i="3" r="J97"/>
  <c i="8" r="BK173"/>
  <c r="BK123"/>
  <c i="3" r="J90"/>
  <c i="7" r="BK86"/>
  <c i="8" r="J97"/>
  <c i="4" r="J86"/>
  <c i="8" r="BK97"/>
  <c i="2" r="BK114"/>
  <c i="4" r="BK86"/>
  <c i="5" r="BK87"/>
  <c r="BK99"/>
  <c i="8" r="BK179"/>
  <c r="BK109"/>
  <c r="J89"/>
  <c r="J137"/>
  <c i="2" r="BK99"/>
  <c i="3" r="BK95"/>
  <c i="5" r="J121"/>
  <c r="BK109"/>
  <c r="J97"/>
  <c i="8" r="J111"/>
  <c r="J175"/>
  <c r="BK160"/>
  <c i="2" r="J93"/>
  <c i="3" r="BK86"/>
  <c i="5" r="J113"/>
  <c i="8" r="J191"/>
  <c r="J117"/>
  <c r="J141"/>
  <c r="J158"/>
  <c i="2" r="J90"/>
  <c r="J86"/>
  <c i="5" r="BK115"/>
  <c r="BK111"/>
  <c i="7" r="J90"/>
  <c i="8" r="J139"/>
  <c r="BK175"/>
  <c i="3" r="BK100"/>
  <c i="5" r="J124"/>
  <c i="2" r="J95"/>
  <c i="8" r="BK177"/>
  <c r="J143"/>
  <c r="BK139"/>
  <c r="J101"/>
  <c r="J173"/>
  <c i="1" r="AS54"/>
  <c i="8" r="J149"/>
  <c i="4" r="J95"/>
  <c i="5" r="BK89"/>
  <c i="8" r="BK93"/>
  <c i="2" r="J107"/>
  <c i="5" r="J119"/>
  <c i="8" r="BK191"/>
  <c i="2" r="BK103"/>
  <c i="5" r="J101"/>
  <c i="8" r="BK185"/>
  <c r="J155"/>
  <c i="5" r="J92"/>
  <c i="7" r="BK90"/>
  <c i="8" r="J91"/>
  <c r="J132"/>
  <c i="2" r="J99"/>
  <c i="4" r="BK88"/>
  <c i="5" r="J111"/>
  <c i="8" r="BK189"/>
  <c r="BK132"/>
  <c r="J162"/>
  <c r="J166"/>
  <c r="BK193"/>
  <c i="2" r="BK93"/>
  <c i="4" r="BK102"/>
  <c i="5" r="J107"/>
  <c r="BK103"/>
  <c i="8" r="BK166"/>
  <c r="J193"/>
  <c r="J168"/>
  <c r="J99"/>
  <c i="2" r="BK95"/>
  <c i="4" r="BK93"/>
  <c i="7" r="J88"/>
  <c i="8" r="J147"/>
  <c r="BK89"/>
  <c r="BK113"/>
  <c i="2" r="BK109"/>
  <c i="3" r="J86"/>
  <c i="5" r="BK121"/>
  <c i="7" r="BK88"/>
  <c i="8" r="BK153"/>
  <c r="J95"/>
  <c r="BK103"/>
  <c i="4" r="J88"/>
  <c i="5" r="J95"/>
  <c i="3" r="J93"/>
  <c i="8" r="BK151"/>
  <c r="J164"/>
  <c r="J121"/>
  <c r="J151"/>
  <c i="2" r="BK88"/>
  <c i="4" r="J99"/>
  <c i="5" r="J87"/>
  <c i="8" r="BK187"/>
  <c r="J119"/>
  <c r="J185"/>
  <c r="J109"/>
  <c r="J198"/>
  <c i="2" r="J114"/>
  <c i="4" r="BK99"/>
  <c i="5" r="J127"/>
  <c i="6" r="J84"/>
  <c i="8" r="J134"/>
  <c r="J107"/>
  <c r="J196"/>
  <c r="BK196"/>
  <c i="3" r="J100"/>
  <c i="4" r="J90"/>
  <c i="5" r="BK95"/>
  <c i="8" r="J181"/>
  <c r="J105"/>
  <c r="J127"/>
  <c r="BK121"/>
  <c i="2" r="BK86"/>
  <c r="BK107"/>
  <c i="4" r="BK97"/>
  <c i="6" r="F37"/>
  <c i="8" r="J113"/>
  <c i="2" r="BK97"/>
  <c r="BK112"/>
  <c i="8" r="BK198"/>
  <c r="BK111"/>
  <c i="6" r="F36"/>
  <c i="1" r="BC59"/>
  <c i="2" r="BK101"/>
  <c i="4" r="J102"/>
  <c i="5" r="BK119"/>
  <c r="J115"/>
  <c r="J89"/>
  <c i="8" r="BK137"/>
  <c r="BK134"/>
  <c r="BK119"/>
  <c i="2" r="J105"/>
  <c i="4" r="BK90"/>
  <c i="5" r="J109"/>
  <c r="J117"/>
  <c i="6" r="BK84"/>
  <c i="8" r="J93"/>
  <c r="BK127"/>
  <c r="J123"/>
  <c i="2" r="J109"/>
  <c i="3" r="BK88"/>
  <c i="7" r="J84"/>
  <c i="8" r="BK141"/>
  <c r="BK181"/>
  <c r="J170"/>
  <c r="BK164"/>
  <c i="3" r="J88"/>
  <c i="5" r="BK97"/>
  <c i="6" r="F34"/>
  <c i="1" r="BA59"/>
  <c i="8" r="J189"/>
  <c r="BK107"/>
  <c i="2" r="J97"/>
  <c i="5" r="BK107"/>
  <c i="2" r="J103"/>
  <c i="7" r="J86"/>
  <c i="8" r="BK105"/>
  <c i="5" r="J99"/>
  <c i="8" r="BK99"/>
  <c r="BK162"/>
  <c i="2" r="BK90"/>
  <c i="4" r="J93"/>
  <c i="5" r="BK113"/>
  <c r="BK105"/>
  <c i="8" r="BK145"/>
  <c r="J187"/>
  <c r="BK117"/>
  <c r="J153"/>
  <c i="2" r="J112"/>
  <c i="3" r="BK93"/>
  <c i="4" r="J97"/>
  <c i="5" r="BK117"/>
  <c r="BK101"/>
  <c r="J105"/>
  <c i="8" r="BK149"/>
  <c r="J183"/>
  <c r="J179"/>
  <c r="J160"/>
  <c i="2" r="J101"/>
  <c i="3" r="BK97"/>
  <c i="5" r="BK124"/>
  <c i="8" r="BK158"/>
  <c r="J103"/>
  <c r="BK155"/>
  <c r="BK183"/>
  <c i="2" r="J88"/>
  <c i="3" r="BK90"/>
  <c r="J95"/>
  <c i="5" r="J103"/>
  <c i="6" r="F35"/>
  <c i="1" r="BB59"/>
  <c i="8" r="J145"/>
  <c r="BK168"/>
  <c i="4" r="BK95"/>
  <c i="2" r="BK105"/>
  <c i="7" r="BK84"/>
  <c i="8" r="BK95"/>
  <c r="BK147"/>
  <c r="BK91"/>
  <c i="2" l="1" r="P92"/>
  <c i="3" r="T92"/>
  <c i="2" r="P85"/>
  <c r="T111"/>
  <c i="3" r="BK85"/>
  <c r="J85"/>
  <c r="J61"/>
  <c i="4" r="R92"/>
  <c i="5" r="P91"/>
  <c i="2" r="R85"/>
  <c r="R111"/>
  <c i="3" r="BK92"/>
  <c r="J92"/>
  <c r="J62"/>
  <c i="4" r="P92"/>
  <c i="5" r="T91"/>
  <c i="2" r="BK92"/>
  <c r="J92"/>
  <c r="J62"/>
  <c r="BK111"/>
  <c r="J111"/>
  <c r="J63"/>
  <c i="3" r="T85"/>
  <c i="4" r="P85"/>
  <c r="P84"/>
  <c r="P83"/>
  <c i="1" r="AU57"/>
  <c i="4" r="T92"/>
  <c i="5" r="BK91"/>
  <c r="J91"/>
  <c r="J62"/>
  <c i="7" r="P83"/>
  <c r="P82"/>
  <c r="P81"/>
  <c i="1" r="AU60"/>
  <c i="8" r="BK116"/>
  <c r="BK115"/>
  <c r="J115"/>
  <c r="J60"/>
  <c r="T116"/>
  <c r="T115"/>
  <c r="T88"/>
  <c r="R131"/>
  <c r="R130"/>
  <c r="BK136"/>
  <c r="J136"/>
  <c r="J67"/>
  <c i="2" r="T92"/>
  <c i="3" r="P85"/>
  <c r="P84"/>
  <c r="P83"/>
  <c i="1" r="AU56"/>
  <c i="3" r="P92"/>
  <c i="4" r="BK92"/>
  <c r="J92"/>
  <c r="J62"/>
  <c i="5" r="P86"/>
  <c r="P85"/>
  <c r="P84"/>
  <c i="1" r="AU58"/>
  <c i="5" r="T86"/>
  <c r="T85"/>
  <c r="T84"/>
  <c i="7" r="BK83"/>
  <c r="J83"/>
  <c r="J61"/>
  <c i="8" r="T136"/>
  <c i="2" r="BK85"/>
  <c r="J85"/>
  <c r="J61"/>
  <c r="T85"/>
  <c r="P111"/>
  <c i="3" r="R92"/>
  <c i="4" r="R85"/>
  <c r="R84"/>
  <c r="R83"/>
  <c i="5" r="R91"/>
  <c i="7" r="R83"/>
  <c r="R82"/>
  <c r="R81"/>
  <c i="8" r="R116"/>
  <c r="R115"/>
  <c r="BK131"/>
  <c r="J131"/>
  <c r="J66"/>
  <c r="P131"/>
  <c r="P130"/>
  <c r="T131"/>
  <c r="T130"/>
  <c r="R136"/>
  <c r="BK195"/>
  <c r="J195"/>
  <c r="J68"/>
  <c r="P195"/>
  <c r="R195"/>
  <c i="2" r="R92"/>
  <c i="3" r="R85"/>
  <c i="4" r="BK85"/>
  <c r="BK84"/>
  <c r="J84"/>
  <c r="J60"/>
  <c r="T85"/>
  <c r="T84"/>
  <c r="T83"/>
  <c i="5" r="BK86"/>
  <c r="J86"/>
  <c r="J61"/>
  <c r="R86"/>
  <c r="R85"/>
  <c r="R84"/>
  <c i="7" r="T83"/>
  <c r="T82"/>
  <c r="T81"/>
  <c i="8" r="P116"/>
  <c r="P115"/>
  <c r="P136"/>
  <c r="T195"/>
  <c i="6" r="BK83"/>
  <c r="J83"/>
  <c r="J61"/>
  <c i="5" r="BK126"/>
  <c r="J126"/>
  <c r="J64"/>
  <c i="8" r="BK126"/>
  <c r="BK125"/>
  <c r="J125"/>
  <c r="J62"/>
  <c i="3" r="BK99"/>
  <c r="J99"/>
  <c r="J63"/>
  <c i="4" r="BK101"/>
  <c r="J101"/>
  <c r="J63"/>
  <c i="5" r="BK123"/>
  <c r="J123"/>
  <c r="J63"/>
  <c i="8" r="J52"/>
  <c r="F54"/>
  <c r="BE101"/>
  <c r="BE105"/>
  <c r="BE111"/>
  <c r="BE119"/>
  <c r="BE137"/>
  <c r="BE155"/>
  <c r="BE164"/>
  <c r="BE173"/>
  <c r="BE175"/>
  <c r="BE177"/>
  <c r="BE185"/>
  <c r="BE191"/>
  <c r="BE198"/>
  <c r="E48"/>
  <c r="BE89"/>
  <c r="BE117"/>
  <c r="BE121"/>
  <c r="BE134"/>
  <c r="BE151"/>
  <c r="BE162"/>
  <c r="BE170"/>
  <c r="BE189"/>
  <c r="J55"/>
  <c r="BE95"/>
  <c r="BE99"/>
  <c r="BE109"/>
  <c r="BE113"/>
  <c r="BE123"/>
  <c r="BE132"/>
  <c r="BE145"/>
  <c r="BE147"/>
  <c r="BE158"/>
  <c r="BE160"/>
  <c r="BE166"/>
  <c r="J84"/>
  <c r="BE91"/>
  <c r="BE93"/>
  <c r="BE187"/>
  <c r="BE196"/>
  <c i="7" r="BK82"/>
  <c r="J82"/>
  <c r="J60"/>
  <c i="8" r="F55"/>
  <c r="BE97"/>
  <c r="BE103"/>
  <c r="BE107"/>
  <c r="BE127"/>
  <c r="BE139"/>
  <c r="BE141"/>
  <c r="BE143"/>
  <c r="BE149"/>
  <c r="BE153"/>
  <c r="BE168"/>
  <c r="BE179"/>
  <c r="BE181"/>
  <c r="BE193"/>
  <c r="BE183"/>
  <c i="7" r="J52"/>
  <c r="BE84"/>
  <c r="E71"/>
  <c r="J77"/>
  <c r="BE90"/>
  <c r="F78"/>
  <c i="6" r="BK82"/>
  <c r="J82"/>
  <c r="J60"/>
  <c i="7" r="J55"/>
  <c r="F77"/>
  <c r="BE86"/>
  <c r="BE88"/>
  <c i="6" r="J54"/>
  <c r="E48"/>
  <c r="F54"/>
  <c r="F55"/>
  <c r="BE84"/>
  <c i="5" r="BK85"/>
  <c r="J85"/>
  <c r="J60"/>
  <c i="6" r="J52"/>
  <c r="J55"/>
  <c i="1" r="BD59"/>
  <c i="5" r="J78"/>
  <c i="4" r="J85"/>
  <c r="J61"/>
  <c i="5" r="E74"/>
  <c r="F80"/>
  <c r="BE87"/>
  <c r="BE111"/>
  <c r="F55"/>
  <c r="BE101"/>
  <c i="4" r="BK83"/>
  <c r="J83"/>
  <c i="5" r="BE92"/>
  <c r="BE97"/>
  <c r="J54"/>
  <c r="J81"/>
  <c r="BE89"/>
  <c r="BE95"/>
  <c r="BE117"/>
  <c r="BE119"/>
  <c r="BE121"/>
  <c r="BE127"/>
  <c r="BE107"/>
  <c r="BE109"/>
  <c r="BE124"/>
  <c r="BE99"/>
  <c r="BE103"/>
  <c r="BE105"/>
  <c r="BE113"/>
  <c r="BE115"/>
  <c i="4" r="J55"/>
  <c r="BE88"/>
  <c r="BE93"/>
  <c r="BE95"/>
  <c i="3" r="BK84"/>
  <c r="J84"/>
  <c r="J60"/>
  <c i="4" r="J52"/>
  <c r="F55"/>
  <c r="J54"/>
  <c r="BE86"/>
  <c r="BE102"/>
  <c r="E48"/>
  <c r="F54"/>
  <c r="BE90"/>
  <c r="BE97"/>
  <c r="BE99"/>
  <c i="3" r="J52"/>
  <c r="J54"/>
  <c r="E73"/>
  <c r="J80"/>
  <c r="BE93"/>
  <c i="2" r="BK84"/>
  <c r="J84"/>
  <c r="J60"/>
  <c i="3" r="F54"/>
  <c r="F80"/>
  <c r="BE86"/>
  <c r="BE95"/>
  <c r="BE97"/>
  <c r="BE100"/>
  <c r="BE88"/>
  <c r="BE90"/>
  <c i="2" r="BE101"/>
  <c r="F55"/>
  <c r="J79"/>
  <c r="BE88"/>
  <c r="F79"/>
  <c r="J55"/>
  <c r="J77"/>
  <c r="BE90"/>
  <c r="BE93"/>
  <c r="E48"/>
  <c r="BE86"/>
  <c r="BE97"/>
  <c r="BE99"/>
  <c r="BE105"/>
  <c r="BE107"/>
  <c r="BE109"/>
  <c r="BE112"/>
  <c r="BE114"/>
  <c r="BE95"/>
  <c r="BE103"/>
  <c i="7" r="F35"/>
  <c i="1" r="BB60"/>
  <c i="5" r="F34"/>
  <c i="1" r="BA58"/>
  <c i="4" r="F34"/>
  <c i="1" r="BA57"/>
  <c i="5" r="J34"/>
  <c i="1" r="AW58"/>
  <c i="8" r="F37"/>
  <c i="1" r="BD61"/>
  <c i="2" r="J34"/>
  <c i="1" r="AW55"/>
  <c i="3" r="J34"/>
  <c i="1" r="AW56"/>
  <c i="8" r="F34"/>
  <c i="1" r="BA61"/>
  <c i="8" r="F36"/>
  <c i="1" r="BC61"/>
  <c i="4" r="J30"/>
  <c i="3" r="F36"/>
  <c i="1" r="BC56"/>
  <c i="5" r="F35"/>
  <c i="1" r="BB58"/>
  <c i="4" r="F35"/>
  <c i="1" r="BB57"/>
  <c i="7" r="F34"/>
  <c i="1" r="BA60"/>
  <c i="4" r="J34"/>
  <c i="1" r="AW57"/>
  <c i="6" r="J33"/>
  <c i="1" r="AV59"/>
  <c i="8" r="J34"/>
  <c i="1" r="AW61"/>
  <c i="7" r="J34"/>
  <c i="1" r="AW60"/>
  <c i="3" r="F37"/>
  <c i="1" r="BD56"/>
  <c i="3" r="F35"/>
  <c i="1" r="BB56"/>
  <c i="2" r="F36"/>
  <c i="1" r="BC55"/>
  <c i="2" r="F37"/>
  <c i="1" r="BD55"/>
  <c i="2" r="F34"/>
  <c i="1" r="BA55"/>
  <c i="6" r="J34"/>
  <c i="1" r="AW59"/>
  <c i="2" r="F35"/>
  <c i="1" r="BB55"/>
  <c i="3" r="F34"/>
  <c i="1" r="BA56"/>
  <c i="4" r="F36"/>
  <c i="1" r="BC57"/>
  <c i="7" r="F37"/>
  <c i="1" r="BD60"/>
  <c i="5" r="F37"/>
  <c i="1" r="BD58"/>
  <c i="8" r="F35"/>
  <c i="1" r="BB61"/>
  <c i="7" r="F36"/>
  <c i="1" r="BC60"/>
  <c i="4" r="F37"/>
  <c i="1" r="BD57"/>
  <c i="5" r="F36"/>
  <c i="1" r="BC58"/>
  <c i="8" l="1" r="R88"/>
  <c r="P88"/>
  <c i="1" r="AU61"/>
  <c i="2" r="T84"/>
  <c r="T83"/>
  <c r="P84"/>
  <c r="P83"/>
  <c i="1" r="AU55"/>
  <c i="3" r="R84"/>
  <c r="R83"/>
  <c i="2" r="R84"/>
  <c r="R83"/>
  <c i="3" r="T84"/>
  <c r="T83"/>
  <c i="8" r="J126"/>
  <c r="J63"/>
  <c r="BK130"/>
  <c r="J130"/>
  <c r="J65"/>
  <c r="J116"/>
  <c r="J61"/>
  <c i="7" r="BK81"/>
  <c r="J81"/>
  <c i="6" r="BK81"/>
  <c r="J81"/>
  <c i="5" r="BK84"/>
  <c r="J84"/>
  <c r="J59"/>
  <c i="1" r="AG57"/>
  <c i="4" r="J59"/>
  <c i="3" r="BK83"/>
  <c r="J83"/>
  <c i="2" r="BK83"/>
  <c r="J83"/>
  <c i="3" r="J33"/>
  <c i="1" r="AV56"/>
  <c r="AT56"/>
  <c i="6" r="F33"/>
  <c i="1" r="AZ59"/>
  <c i="3" r="F33"/>
  <c i="1" r="AZ56"/>
  <c r="BC54"/>
  <c r="W32"/>
  <c i="5" r="F33"/>
  <c i="1" r="AZ58"/>
  <c r="BD54"/>
  <c r="W33"/>
  <c r="AU54"/>
  <c i="2" r="J33"/>
  <c i="1" r="AV55"/>
  <c r="AT55"/>
  <c i="7" r="F33"/>
  <c i="1" r="AZ60"/>
  <c i="7" r="J30"/>
  <c i="1" r="AG60"/>
  <c r="BA54"/>
  <c r="W30"/>
  <c i="4" r="J33"/>
  <c i="1" r="AV57"/>
  <c r="AT57"/>
  <c r="AN57"/>
  <c r="BB54"/>
  <c r="W31"/>
  <c r="AT59"/>
  <c i="8" r="J33"/>
  <c i="1" r="AV61"/>
  <c r="AT61"/>
  <c i="2" r="J30"/>
  <c i="1" r="AG55"/>
  <c i="6" r="J30"/>
  <c i="1" r="AG59"/>
  <c i="8" r="F33"/>
  <c i="1" r="AZ61"/>
  <c i="4" r="F33"/>
  <c i="1" r="AZ57"/>
  <c i="3" r="J30"/>
  <c i="1" r="AG56"/>
  <c i="7" r="J33"/>
  <c i="1" r="AV60"/>
  <c r="AT60"/>
  <c i="2" r="F33"/>
  <c i="1" r="AZ55"/>
  <c i="5" r="J33"/>
  <c i="1" r="AV58"/>
  <c r="AT58"/>
  <c i="8" l="1" r="BK88"/>
  <c r="J88"/>
  <c r="J59"/>
  <c i="1" r="AN60"/>
  <c i="7" r="J59"/>
  <c i="1" r="AN59"/>
  <c i="6" r="J39"/>
  <c r="J59"/>
  <c i="7" r="J39"/>
  <c i="1" r="AN56"/>
  <c i="4" r="J39"/>
  <c i="3" r="J59"/>
  <c i="1" r="AN55"/>
  <c i="2" r="J59"/>
  <c i="3" r="J39"/>
  <c i="2" r="J39"/>
  <c i="1" r="AW54"/>
  <c r="AK30"/>
  <c r="AX54"/>
  <c i="5" r="J30"/>
  <c i="1" r="AG58"/>
  <c r="AN58"/>
  <c r="AZ54"/>
  <c r="AV54"/>
  <c r="AK29"/>
  <c r="AY54"/>
  <c i="5" l="1" r="J39"/>
  <c i="1" r="W29"/>
  <c r="AT54"/>
  <c i="8" r="J30"/>
  <c i="1" r="AG61"/>
  <c r="AG54"/>
  <c r="AK26"/>
  <c r="AK35"/>
  <c i="8" l="1" r="J39"/>
  <c i="1" r="AN54"/>
  <c r="AN61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<sst xmlns="http://schemas.openxmlformats.org/spreadsheetml/2006/main">
  <si>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</si>
  <si>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</si>
  <si>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</si>
  <si>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</si>
  <si>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</si>
  <si>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{2e0e470a-9dfa-4e25-854e-f4f0802f72c1}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</si>
  <si>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</si>
  <si>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</si>
  <si>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</si>
  <si>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</si>
  <si>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</si>
  <si>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</si>
  <si>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</si>
  <si>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</si>
  <si>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64023XXXX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</si>
  <si>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</si>
  <si>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</si>
  <si>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zabezpečovacího zařízení v úseku Hlinsko - Medlešice</t>
  </si>
  <si>
    <t>KSO:</t>
  </si>
  <si>
    <t/>
  </si>
  <si>
    <t>CC-CZ:</t>
  </si>
  <si>
    <t>Místo:</t>
  </si>
  <si>
    <t>TÚ Hlinsko v Čechách - Medlešice</t>
  </si>
  <si>
    <t>Datum:</t>
  </si>
  <si>
    <t>12. 10. 2023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</si>
  <si>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</si>
  <si>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</si>
  <si>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</si>
  <si>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</si>
  <si>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</si>
  <si>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</si>
  <si>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</si>
  <si>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</si>
  <si>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</si>
  <si>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</si>
  <si>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</si>
  <si>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</si>
  <si>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</si>
  <si>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</si>
  <si>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</si>
  <si>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</si>
  <si>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</si>
  <si>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</si>
  <si>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</si>
  <si>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</si>
  <si>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</si>
  <si>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</si>
  <si>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</si>
  <si>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</si>
  <si>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</si>
  <si>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</si>
  <si>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</si>
  <si>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</si>
  <si>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</si>
  <si>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</si>
  <si>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</si>
  <si>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</si>
  <si>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</si>
  <si>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</si>
  <si>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</si>
  <si>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</si>
  <si>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</si>
  <si>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</si>
  <si>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</si>
  <si>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</si>
  <si>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</si>
  <si>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</si>
  <si>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</si>
  <si>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</si>
  <si>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</si>
  <si>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</si>
  <si>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</si>
  <si>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</si>
  <si>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</si>
  <si>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</si>
  <si>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PS02</t>
  </si>
  <si>
    <t>Telefonní zapojovače</t>
  </si>
  <si>
    <t>STA</t>
  </si>
  <si>
    <t>1</t>
  </si>
  <si>
    <t>{4181ab81-1cfa-4807-a563-c703b48db7e7}</t>
  </si>
  <si>
    <t>2</t>
  </si>
  <si>
    <t>PS03</t>
  </si>
  <si>
    <t>Místní rádiová síť</t>
  </si>
  <si>
    <t>{3e06bc55-bb1b-4d59-ab84-53a475bb0311}</t>
  </si>
  <si>
    <t>PS04</t>
  </si>
  <si>
    <t>Kamerový systém</t>
  </si>
  <si>
    <t>{a1cf0c9c-8f9a-4410-b88b-491bb3008a7f}</t>
  </si>
  <si>
    <t>PS05</t>
  </si>
  <si>
    <t>Informační systém pr...</t>
  </si>
  <si>
    <t>{8f2b1d0d-8b69-461e-8758-02be593293db}</t>
  </si>
  <si>
    <t>PS07</t>
  </si>
  <si>
    <t>Telekomunikační obsl...</t>
  </si>
  <si>
    <t>{19036fc3-205e-41d0-a2f1-fb9cd5b7a80c}</t>
  </si>
  <si>
    <t>PS08</t>
  </si>
  <si>
    <t>Záznamové zařízení</t>
  </si>
  <si>
    <t>{7c5fa718-4324-402f-9ead-2dabdea8c263}</t>
  </si>
  <si>
    <t>PS01</t>
  </si>
  <si>
    <t>Zabezpečovací zařízení</t>
  </si>
  <si>
    <t>{fe70fc68-87f2-432b-972f-73e7f650a9c9}</t>
  </si>
  <si>
    <t>KRYCÍ LIST SOUPISU PRACÍ</t>
  </si>
  <si>
    <t>Objekt:</t>
  </si>
  <si>
    <t>PS02 - Telefonní zapojovače</t>
  </si>
  <si>
    <t>REKAPITULACE ČLENĚNÍ SOUPISU PRACÍ</t>
  </si>
  <si>
    <t>Kód dílu - Popis</t>
  </si>
  <si>
    <t>Cena celkem [CZK]</t>
  </si>
  <si>
    <t>-1</t>
  </si>
  <si>
    <t>D1 - Práce a dodávky PSV</t>
  </si>
  <si>
    <t xml:space="preserve">    D2 - Elektroinstalace - silnoproud</t>
  </si>
  <si>
    <t xml:space="preserve">    D3 - Elektroinstalace - slaboproud</t>
  </si>
  <si>
    <t>D4 -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</si>
  <si>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</si>
  <si>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</si>
  <si>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</si>
  <si>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</si>
  <si>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</si>
  <si>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</si>
  <si>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</si>
  <si>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</si>
  <si>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</si>
  <si>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</si>
  <si>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</si>
  <si>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</si>
  <si>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</si>
  <si>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</si>
  <si>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Práce a dodávky PSV</t>
  </si>
  <si>
    <t>ROZPOCET</t>
  </si>
  <si>
    <t>D2</t>
  </si>
  <si>
    <t>Elektroinstalace - silnoproud</t>
  </si>
  <si>
    <t>K</t>
  </si>
  <si>
    <t>7492103850</t>
  </si>
  <si>
    <t>Spojovací vedení, podpěrné izolátory Spojky, ukončení pasu, ostatní Spojka RJ45 8p8c Cat.5e UTP SOLARIX</t>
  </si>
  <si>
    <t>m</t>
  </si>
  <si>
    <t>ÚOŽI 2023</t>
  </si>
  <si>
    <t>4</t>
  </si>
  <si>
    <t>PP</t>
  </si>
  <si>
    <t>KABEL SDĚLOVACÍ LAN UTP/FTP UKONČENÝ KONEKTORY RJ45</t>
  </si>
  <si>
    <t>7499751010</t>
  </si>
  <si>
    <t>Dokončovací práce na elektrickém zařízení</t>
  </si>
  <si>
    <t>hod</t>
  </si>
  <si>
    <t>DOKONČOVACÍ MONTÁŽNÍ PRÁCE NA ELEKTRICKÉM ZAŘÍZENÍ</t>
  </si>
  <si>
    <t>3</t>
  </si>
  <si>
    <t>7499751020</t>
  </si>
  <si>
    <t>Dokončovací práce úprava zapojení stávajících kabelových skříní/rozvaděčů</t>
  </si>
  <si>
    <t>6</t>
  </si>
  <si>
    <t>ÚPRAVA ZAPOJENÍ STÁVAJÍCÍCH KABELOVÝCH SKŘÍNÍ/ROZVADĚČŮ</t>
  </si>
  <si>
    <t>D3</t>
  </si>
  <si>
    <t>Elektroinstalace - slaboproud</t>
  </si>
  <si>
    <t>7593007062</t>
  </si>
  <si>
    <t>Demontáž záložního napájecího zdroje instalace UPS rackmount</t>
  </si>
  <si>
    <t>kus</t>
  </si>
  <si>
    <t>8</t>
  </si>
  <si>
    <t>NAPÁJECÍ ZDROJ 24 V DC, SAMOSTATNÝ - DEMONTÁŽ</t>
  </si>
  <si>
    <t>5</t>
  </si>
  <si>
    <t>7596817035</t>
  </si>
  <si>
    <t>Demontáž zapojovače elektronického MIKRO, Modis, MTZ 7 a 10, SMZ, HMT 12</t>
  </si>
  <si>
    <t>10</t>
  </si>
  <si>
    <t>TELEFONNÍ ZAPOJOVAČ ANALOGOVÝ, ZAPOJOVAČ DO 10 OKRUHŮ - DEMONTÁŽ</t>
  </si>
  <si>
    <t>7596827010</t>
  </si>
  <si>
    <t>Demontáž ovládací skříňky zapojovačů pro ovládání 20 telefonních linek</t>
  </si>
  <si>
    <t>12</t>
  </si>
  <si>
    <t>TELEFONNÍ ZAPOJOVAČ ANALOGOVÝ, OBSLUHOVACÍ PRACOVIŠTĚ - DEMONTÁŽ</t>
  </si>
  <si>
    <t>7</t>
  </si>
  <si>
    <t>7595141020</t>
  </si>
  <si>
    <t>VOIP telefony IP telefon s expansion modulem</t>
  </si>
  <si>
    <t>14</t>
  </si>
  <si>
    <t>DIGITÁLNÍ TELEFONIE A VOIP, IP TELEFON TECHNOLOGICKÝ ZÁKLADNÍ - DODÁVKA</t>
  </si>
  <si>
    <t>7595115130</t>
  </si>
  <si>
    <t>Instalace a konfigurace IP telefonu s expansion modulem</t>
  </si>
  <si>
    <t>16</t>
  </si>
  <si>
    <t>DIGITÁLNÍ TELEFONIE A VOIP, IP TELEFON - MONTÁŽ</t>
  </si>
  <si>
    <t>9</t>
  </si>
  <si>
    <t>7596001600</t>
  </si>
  <si>
    <t>Rádiová zařízení Sdružovač, zátěž apod. RV3 adaptér MB</t>
  </si>
  <si>
    <t>18</t>
  </si>
  <si>
    <t>TELEFONNÍ ZAPOJOVAČ DIGITÁLNÍ, BRÁNA IP/MB - DODÁVKA</t>
  </si>
  <si>
    <t>7595115120</t>
  </si>
  <si>
    <t>Instalace a konfigurace MB převodníku</t>
  </si>
  <si>
    <t>20</t>
  </si>
  <si>
    <t>TELEFONNÍ ZAPOJOVAČ DIGITÁLNÍ, BRÁNA - MONTÁŽ</t>
  </si>
  <si>
    <t>11</t>
  </si>
  <si>
    <t>7595600140</t>
  </si>
  <si>
    <t>Přenosová a datová zařízení Datové - router ve funkci hlasové brány do 25 účastníků, 1x WAN, porty 1G</t>
  </si>
  <si>
    <t>22</t>
  </si>
  <si>
    <t>TELEFONNÍ ZAPOJOVAČ DIGITÁLNÍ, ŘÍDÍCÍ ČÁSTI SÍTĚ SCU SERVER - DODÁVKA</t>
  </si>
  <si>
    <t>7595605170</t>
  </si>
  <si>
    <t>24</t>
  </si>
  <si>
    <t>TELEFONNÍ ZAPOJOVAČ DIGITÁLNÍ, ŘÍDÍCÍ ČÁSTI SÍTĚ - MONTÁŽ</t>
  </si>
  <si>
    <t>D4</t>
  </si>
  <si>
    <t>Ostatní</t>
  </si>
  <si>
    <t>13</t>
  </si>
  <si>
    <t>023122001</t>
  </si>
  <si>
    <t>Projektové práce Projektová dokumentace - přípravné práce Projekt opravy zabezpečovacích, sdělovacích, elektrických zařízení</t>
  </si>
  <si>
    <t>kpl</t>
  </si>
  <si>
    <t>26</t>
  </si>
  <si>
    <t>OSTATNÍ POŽADAVKY - VYPRACOVÁNÍ DOKUMENTACE</t>
  </si>
  <si>
    <t>7598095700</t>
  </si>
  <si>
    <t>Dozor pracovníků provozovatele při práci na živém zařízení</t>
  </si>
  <si>
    <t>28</t>
  </si>
  <si>
    <t>OSTATNÍ POŽADAVKY - ODBORNÝ DOZOR</t>
  </si>
  <si>
    <t>PS03 - Místní rádiová síť</t>
  </si>
  <si>
    <t>7596005260</t>
  </si>
  <si>
    <t>Oživení RV3 serveru AŽD 004 DCom</t>
  </si>
  <si>
    <t>TRS, IP BLOK - MONTÁŽ</t>
  </si>
  <si>
    <t>7596005275</t>
  </si>
  <si>
    <t>Montáž radiobloku TRS (AŽD008) DCom včetně měření - oživení</t>
  </si>
  <si>
    <t>MRS, BLOK ZÁKLADNOVÝCH RADIOSTANIC - MONTÁŽ</t>
  </si>
  <si>
    <t>M</t>
  </si>
  <si>
    <t>7596001710</t>
  </si>
  <si>
    <t>Rádiová zařízení Sdružovač, zátěž apod. RV3 blok RDST nový (1x VF rádio)</t>
  </si>
  <si>
    <t>Sborník UOŽI 01 2023</t>
  </si>
  <si>
    <t>1388566302</t>
  </si>
  <si>
    <t>PS04 - Kamerový systém</t>
  </si>
  <si>
    <t>7592600070</t>
  </si>
  <si>
    <t>Počítače, SW Počítač - PC klient pro klientské pracoviště kamerového systému</t>
  </si>
  <si>
    <t>KLIENSTKÉ PRACOVIŠTĚ - KOMPLETNÍ PRACOVNÍ STANICE (HW, SW) - DODÁVKA</t>
  </si>
  <si>
    <t>7597200140</t>
  </si>
  <si>
    <t>Monitor 42" LCD, provoz 24/7; 700cd/m2; vč. držáku</t>
  </si>
  <si>
    <t>KLIENSTKÉ PRACOVIŠTĚ - KOMPLETNÍ PRACOVNÍ STANICE (MONITOR) - DODÁVKA</t>
  </si>
  <si>
    <t>7592525050</t>
  </si>
  <si>
    <t>Montáž klientského pracoviště DDTS ŽDC stacionárního</t>
  </si>
  <si>
    <t>KLIENSTKÉ PRACOVIŠTĚ - MONTÁŽ</t>
  </si>
  <si>
    <t>7498254060</t>
  </si>
  <si>
    <t>Elektrodispečink SKŘ-DŘT školení dispečerů</t>
  </si>
  <si>
    <t>OTSKP 2023</t>
  </si>
  <si>
    <t>ZPROVOZNĚNÍ A NASTAVENÍ ŠKOLENÍ A ZÁCVIK PERSONÁLU OBSLUHUJÍCÍHO KAMEROVÝ SYSTÉM</t>
  </si>
  <si>
    <t>PS05 - Informační systém pr...</t>
  </si>
  <si>
    <t xml:space="preserve">    D4 - Elektromontáže - ostatní práce a konstrukce</t>
  </si>
  <si>
    <t>D5 - Ostatní</t>
  </si>
  <si>
    <t>7596001670</t>
  </si>
  <si>
    <t>Rádiová zařízení Sdružovač, zátěž apod. Rozhlasová ústředna RU6IP</t>
  </si>
  <si>
    <t>ROZHLASOVÁ ÚSTŘEDNA DIGITÁLNÍ (IP) PROVEDENÍ - DODÁVKA</t>
  </si>
  <si>
    <t>P</t>
  </si>
  <si>
    <t>Poznámka k položce:_x000d_
Poznámka k položce: Žďárec, Chrast, Zaječice, Slatiňany, Chrudim, Medlešice</t>
  </si>
  <si>
    <t>7596315050</t>
  </si>
  <si>
    <t>Montáž rozhlasového zařízení pro neobsluhované zastávky nebo stanice do vnitřní skříně</t>
  </si>
  <si>
    <t>ROZHLASOVÁ ÚSTŘEDNA - MONTÁŽ</t>
  </si>
  <si>
    <t>7596317040</t>
  </si>
  <si>
    <t>Demontáž rozhlasového zařízení pro neobsluhované zastávky</t>
  </si>
  <si>
    <t>ROZHLASOVÁ ÚSTŘEDNA - DEMONTÁŽ</t>
  </si>
  <si>
    <t>7596330040</t>
  </si>
  <si>
    <t>Větve rozhlasového zařízení Nosič reproduktoru pozink. (HM0316849990110)</t>
  </si>
  <si>
    <t>ROZHLASOVÉ PŘÍSLUŠENSTVÍ - KONZOLA PRO REPRODUKTOR - DODÁVKA</t>
  </si>
  <si>
    <t>7596480600</t>
  </si>
  <si>
    <t>Měřící, zkušební a montážní přípravky a kabely KOPOS, č. 8135, KRABICE, IP54 (8595057691612)</t>
  </si>
  <si>
    <t>ROZHLASOVÉ PŘÍSLUŠENSTVÍ - ROZVODNÁ KRABICE PRO ROZHLAS - DODÁVKA</t>
  </si>
  <si>
    <t>7491252020</t>
  </si>
  <si>
    <t>Montáž krabic elektroinstalačních, rozvodek - bez zapojení krabice odbočné s víčkem a svorkovnicí</t>
  </si>
  <si>
    <t>ROZHLASOVÉ PŘÍSLUŠENSTVÍ - MONTÁŽ</t>
  </si>
  <si>
    <t>7596000635</t>
  </si>
  <si>
    <t>Rádiová zařízení Příslušenství digitální radiostanice Externí reproduktor</t>
  </si>
  <si>
    <t>REPRODUKTOR VENKOVNÍ TLAKOVÝ - DODÁVKA</t>
  </si>
  <si>
    <t>7596335045</t>
  </si>
  <si>
    <t>Montáž reproduktoru směrového, tlakového</t>
  </si>
  <si>
    <t>REPRODUKTOR VENKOVNÍ - MONTÁŽ</t>
  </si>
  <si>
    <t>7492501690</t>
  </si>
  <si>
    <t>Kabely, vodiče, šňůry Cu - nn Kabel silový 2 a 3-žilový Cu, plastová izolace CYKY 2O1,5 (2Dx1,5)</t>
  </si>
  <si>
    <t>KABEL SILOVÝ PRO ROZHLAS PRŮMĚRU DO 1,5 MM2</t>
  </si>
  <si>
    <t>7590545050</t>
  </si>
  <si>
    <t>Uložení kabelu CYKY do žlabového rozvodu zabezpečovací ústředny do 4 x 10 mm</t>
  </si>
  <si>
    <t>KABEL SILOVÝ PRO ROZHLAS - MONTÁŽ</t>
  </si>
  <si>
    <t>7598055045</t>
  </si>
  <si>
    <t>Měření rozhlasového zařízení včetně měření ZR do 100 W ZR</t>
  </si>
  <si>
    <t>MĚŘENÍ AKUSTICKÉHO HLUKU NA HRANICI OCHRANNÉHO PÁSMA V ŽST</t>
  </si>
  <si>
    <t>7596515030</t>
  </si>
  <si>
    <t>Konfigurace a oživení informačního zařízení pro cestující</t>
  </si>
  <si>
    <t>komplet</t>
  </si>
  <si>
    <t>ZKOUŠENÍ, NASTAVENÍ A UVEDENÍ ROZHLASOVÉHO ZAŘÍZENÍ DO PROVOZU</t>
  </si>
  <si>
    <t>7498300160</t>
  </si>
  <si>
    <t>DDTS - dálková diagnostika technologických systémů DDTS - dálková diagnostika technologických systémů Klientské stanice Klient systému DDTS ŽDC, mobilní pracoviště s konfigurací dle TZ, min. dle technických podmínek SŽDC k systému DDTS ŽDC; …</t>
  </si>
  <si>
    <t>30</t>
  </si>
  <si>
    <t>HW PRO ŘÍZENÍ SYSTÉMU OVLÁDACÍ PRACOVIŠTĚ PRO ŘÍZENÍ INFORMAČNÍHO ZAŘÍZENÍ - DODÁVKA</t>
  </si>
  <si>
    <t>7596515010</t>
  </si>
  <si>
    <t>Montáž PC pro informační zařízení řídící jednotka</t>
  </si>
  <si>
    <t>KUS</t>
  </si>
  <si>
    <t>32</t>
  </si>
  <si>
    <t>HW PRO ŘÍZENÍ SYSTÉMU - MONTÁŽ</t>
  </si>
  <si>
    <t>17</t>
  </si>
  <si>
    <t>34</t>
  </si>
  <si>
    <t>ZAŠKOLENÍ OBSLUHY NA MÍSTĚ, INSTALACE, DOPRAVA DO 200 KM</t>
  </si>
  <si>
    <t>Elektromontáže - ostatní práce a konstrukce</t>
  </si>
  <si>
    <t>7491400260</t>
  </si>
  <si>
    <t>Kabelové rošty a žlaby Elektroinstalační lišty a kabelové žlaby Lišta LHD 40x20 vkládací bílá 2m</t>
  </si>
  <si>
    <t>36</t>
  </si>
  <si>
    <t>ELEKTROINSTALAČNÍ LIŠTA ŠÍŘKY DO 30 MM</t>
  </si>
  <si>
    <t>D5</t>
  </si>
  <si>
    <t>19</t>
  </si>
  <si>
    <t>38</t>
  </si>
  <si>
    <t>PS07 - Telekomunikační obsl...</t>
  </si>
  <si>
    <t xml:space="preserve">    D2 - Elektroinstalace - slaboproud</t>
  </si>
  <si>
    <t>7498356320</t>
  </si>
  <si>
    <t>Montáž dálkové diagnostiky TS ŽDC konfigurace dotykového terminálu IPDT</t>
  </si>
  <si>
    <t>TELEFONNÍ ZAPOJOVAČ DIGITÁLNÍ, DISPEČERSKÝ TERMINÁL VOIP - MONTÁŽ</t>
  </si>
  <si>
    <t>PS08 - Záznamové zařízení</t>
  </si>
  <si>
    <t>7595520385</t>
  </si>
  <si>
    <t>Záznamová zařízení ReDat - Licence pro VoIP kanálu</t>
  </si>
  <si>
    <t>ZÁZNAMOVÉ ZAŘÍZENÍ, LICENCE - ZÁZNAM VOIP KANÁLU</t>
  </si>
  <si>
    <t>7595520410</t>
  </si>
  <si>
    <t>Záznamová zařízení Licence pro aktivaci 1 kanálu do KAC</t>
  </si>
  <si>
    <t>ZÁZNAMOVÉ ZAŘÍZENÍ, LICENCE - KAC, AKTIVACE JEDNOHO KANÁLU/ZAŘÍZENÍ</t>
  </si>
  <si>
    <t>7592520305</t>
  </si>
  <si>
    <t>Dálková diagnostika Licence pro připojení serveru do systému KAC</t>
  </si>
  <si>
    <t>ZÁZNAMOVÉ ZAŘÍZENÍ, INTEGRACE S IPDT</t>
  </si>
  <si>
    <t>7592520305.1</t>
  </si>
  <si>
    <t>ZÁZNAMOVÉ ZAŘÍZENÍ, INTEGRACE S RÁDIOVÝM SERVEREM</t>
  </si>
  <si>
    <t>PS01 - Zabezpečovací zařízení</t>
  </si>
  <si>
    <t>HSV - Práce a dodávky HSV</t>
  </si>
  <si>
    <t xml:space="preserve">    5 - Komunikace pozemní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</si>
  <si>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</si>
  <si>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</si>
  <si>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</si>
  <si>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</si>
  <si>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</si>
  <si>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OST - Ostatní</t>
  </si>
  <si>
    <t>VRN - Vedlejší rozpočtové náklady</t>
  </si>
  <si>
    <t>7592500001</t>
  </si>
  <si>
    <t>Diagnostická zařízení Skříň základní výstroje 19'' pro zařízení DOZ, nebo diagnostické zařízení, osazená napájecí soustavou 230V.</t>
  </si>
  <si>
    <t>1588324491</t>
  </si>
  <si>
    <t>7592600085R</t>
  </si>
  <si>
    <t>SW pracoviště dispečera DOZ</t>
  </si>
  <si>
    <t>1786353818</t>
  </si>
  <si>
    <t>7592600090R</t>
  </si>
  <si>
    <t>SW pro DOZ jedné stanice</t>
  </si>
  <si>
    <t>346287436</t>
  </si>
  <si>
    <t>7592600120</t>
  </si>
  <si>
    <t>Počítače, SW Základní SW graficko-technologické nadstavby zabezpečovacího zařízení s přenosem čísel vlaků, určené k podpoře řízení dopravních procesů (GTN)</t>
  </si>
  <si>
    <t>-1417389025</t>
  </si>
  <si>
    <t>7492500690</t>
  </si>
  <si>
    <t>Kabely, vodiče, šňůry Cu - nn Vodič jednožílový Cu, plastová izolace H05V-K 1 černý (CYA)</t>
  </si>
  <si>
    <t>-1330020305</t>
  </si>
  <si>
    <t>35712111R</t>
  </si>
  <si>
    <t>rozvaděč nástěnný optický vnitřní na zeď kovový se zámkem až 48 svarů 2x pozice pro quick pack moduly</t>
  </si>
  <si>
    <t>-205880193</t>
  </si>
  <si>
    <t>7590560189</t>
  </si>
  <si>
    <t>Optické kabely Optické mikrokabely Pro záfuk do trubičky 5,5 mm 24 vl. PA plášť 4,1 mm</t>
  </si>
  <si>
    <t>1820871036</t>
  </si>
  <si>
    <t>23</t>
  </si>
  <si>
    <t>7593501125</t>
  </si>
  <si>
    <t>Trasy kabelového vedení Chráničky optického kabelu HDPE 6040 průměr 40/33 mm</t>
  </si>
  <si>
    <t>1612824814</t>
  </si>
  <si>
    <t>7592600105</t>
  </si>
  <si>
    <t>Počítače, SW Total commander software</t>
  </si>
  <si>
    <t>-1415545977</t>
  </si>
  <si>
    <t>7592600075R</t>
  </si>
  <si>
    <t>Graficko technologická nadstavba (GTN)</t>
  </si>
  <si>
    <t>-441752300</t>
  </si>
  <si>
    <t>Graficko technologická nadstavba</t>
  </si>
  <si>
    <t>25</t>
  </si>
  <si>
    <t>7590610700R</t>
  </si>
  <si>
    <t>Jednotné obslužné pracoviště (JOP)</t>
  </si>
  <si>
    <t>-1015048322</t>
  </si>
  <si>
    <t>7595600470R</t>
  </si>
  <si>
    <t xml:space="preserve">Sítový prvek Sirius  - elektronický switch ethernet sítě ES1</t>
  </si>
  <si>
    <t>1984372345</t>
  </si>
  <si>
    <t>39</t>
  </si>
  <si>
    <t>7595600471R</t>
  </si>
  <si>
    <t xml:space="preserve">Sítový prvek Sirius  - konektorový díl pro kazetu ES1 - KD</t>
  </si>
  <si>
    <t>1333718832</t>
  </si>
  <si>
    <t>HSV</t>
  </si>
  <si>
    <t>Práce a dodávky HSV</t>
  </si>
  <si>
    <t>Komunikace pozemní</t>
  </si>
  <si>
    <t>41</t>
  </si>
  <si>
    <t>5915007020</t>
  </si>
  <si>
    <t>Zásyp jam nebo rýh sypaninou na železničním spodku se zhutněním</t>
  </si>
  <si>
    <t>m3</t>
  </si>
  <si>
    <t>-1127427193</t>
  </si>
  <si>
    <t>Zásyp jam nebo rýh sypaninou na železničním spodku se zhutněním. Poznámka: 1. Ceny zásypu jam a rýh se zhutněním jsou určeny pro jakoukoliv míru zhutnění.</t>
  </si>
  <si>
    <t>45</t>
  </si>
  <si>
    <t>998742102R</t>
  </si>
  <si>
    <t>Přesun hmot tonážní pro slaboproud v objektech v do 12 m</t>
  </si>
  <si>
    <t>t</t>
  </si>
  <si>
    <t>301786754</t>
  </si>
  <si>
    <t>Přesun hmot pro slaboproud stanovený z hmotnosti přesunovaného materiálu vodorovná dopravní vzdálenost do 50 m v objektech výšky přes 6 do 12 m</t>
  </si>
  <si>
    <t>40</t>
  </si>
  <si>
    <t>9901000500</t>
  </si>
  <si>
    <t>Doprava obousměrná mechanizací o nosnosti do 3,5 t elektrosoučástek, montážního materiálu, kameniva, písku, dlažebních kostek, suti, atd. do 60 km</t>
  </si>
  <si>
    <t>512</t>
  </si>
  <si>
    <t>807228228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</si>
  <si>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</si>
  <si>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42</t>
  </si>
  <si>
    <t>7598095130R</t>
  </si>
  <si>
    <t>2064744714</t>
  </si>
  <si>
    <t>Zkoušení a regulace zabezpečovacího zařízení</t>
  </si>
  <si>
    <t>PSV</t>
  </si>
  <si>
    <t>741</t>
  </si>
  <si>
    <t>43</t>
  </si>
  <si>
    <t>741732801R</t>
  </si>
  <si>
    <t>Demontáž konvertoru DC/DC pro fotovoltaické systémy</t>
  </si>
  <si>
    <t>250134450</t>
  </si>
  <si>
    <t>Demontáž stejnosměrného měniče napětí DC/DC fotovoltaických systémů konvertoru</t>
  </si>
  <si>
    <t>742</t>
  </si>
  <si>
    <t>Práce a dodávky M</t>
  </si>
  <si>
    <t>22-M</t>
  </si>
  <si>
    <t>Montáže technologických zařízení pro dopravní stavby</t>
  </si>
  <si>
    <t>228960021R</t>
  </si>
  <si>
    <t>Demontáž svorkovnice stožárové</t>
  </si>
  <si>
    <t>64</t>
  </si>
  <si>
    <t>1567487647</t>
  </si>
  <si>
    <t>228960133R</t>
  </si>
  <si>
    <t>Odpojení stožárové svorkovnice do 19 žil</t>
  </si>
  <si>
    <t>-1391153436</t>
  </si>
  <si>
    <t>OST</t>
  </si>
  <si>
    <t>7494371015</t>
  </si>
  <si>
    <t>Demontáž zařízení jističe nebo vypínače z rozvaděče nn</t>
  </si>
  <si>
    <t>445855529</t>
  </si>
  <si>
    <t>Demontáž zařízení jističe nebo vypínače z rozvaděče nn - stávajícího z rozvaděče nn včetně odpojení přívodních kabelů nebo pasů a nakládky na určený prostředek</t>
  </si>
  <si>
    <t>7499250520</t>
  </si>
  <si>
    <t>Vyhotovení výchozí revizní zprávy pro opravné práce pro objem investičních nákladů přes 500 000 do 1 000 000 Kč</t>
  </si>
  <si>
    <t>164210168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</si>
  <si>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</si>
  <si>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7499250525</t>
  </si>
  <si>
    <t>Vyhotovení výchozí revizní zprávy příplatek za každých dalších i započatých 500 000 Kč přes 1 000 000 Kč</t>
  </si>
  <si>
    <t>359656206</t>
  </si>
  <si>
    <t>7499751030</t>
  </si>
  <si>
    <t>Dokončovací práce zkušební provoz</t>
  </si>
  <si>
    <t>1991929258</t>
  </si>
  <si>
    <t>Dokončovací práce zkušební provoz - včetně prokázání technických a kvalitativních parametrů zařízení</t>
  </si>
  <si>
    <t>7499751040</t>
  </si>
  <si>
    <t>Dokončovací práce zaškolení obsluhy</t>
  </si>
  <si>
    <t>1632242186</t>
  </si>
  <si>
    <t>Dokončovací práce zaškolení obsluhy - seznámení obsluhy s funkcemi zařízení včetně odevzdání dokumentace skutečného provedení</t>
  </si>
  <si>
    <t>46</t>
  </si>
  <si>
    <t>7590527160</t>
  </si>
  <si>
    <t>Demontáže nefunkčních kabelových závěrů/rozvaděčů a rozvodů</t>
  </si>
  <si>
    <t>-1578773253</t>
  </si>
  <si>
    <t>7590545032</t>
  </si>
  <si>
    <t>Montáž šnůry pevně uložené</t>
  </si>
  <si>
    <t>-1756430301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</si>
  <si>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</si>
  <si>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27</t>
  </si>
  <si>
    <t>7590565014</t>
  </si>
  <si>
    <t>Spojování a ukončení kabelů optických v optickém rozvaděči pro 24 vláken</t>
  </si>
  <si>
    <t>18286809</t>
  </si>
  <si>
    <t>Spojování a ukončení kabelů optických v optickém rozvaděči pro 24 vláken - práce spojené s montáží specifikované kabelizace specifikovaným způsobem</t>
  </si>
  <si>
    <t>7590565130</t>
  </si>
  <si>
    <t>Uložení propojovací šňůry do žlabového rozvodu</t>
  </si>
  <si>
    <t>-1306781733</t>
  </si>
  <si>
    <t>49</t>
  </si>
  <si>
    <t>7590625033R</t>
  </si>
  <si>
    <t>Jednotné obslužné pracoviště - montáž</t>
  </si>
  <si>
    <t>2083043057</t>
  </si>
  <si>
    <t>Poznámka k položce:_x000d_
Montáž vybavení pracoviště, výpočetní techniky včetně propojovacích vedení, napájení</t>
  </si>
  <si>
    <t>47</t>
  </si>
  <si>
    <t>7590625040</t>
  </si>
  <si>
    <t>Montáž elektronického grafikonu nezálohovaného bez SW</t>
  </si>
  <si>
    <t>-2067233203</t>
  </si>
  <si>
    <t>Montáž elektronického grafikonu nezálohovaného bez SW - montáž stolů pro umístění počítačového vybavení kanceláře, montáž výpočetní techniky, včetně propojovacích vedení</t>
  </si>
  <si>
    <t>7590625045R</t>
  </si>
  <si>
    <t xml:space="preserve">SW pro graficko - technologickou nádstavbu </t>
  </si>
  <si>
    <t>-143600971</t>
  </si>
  <si>
    <t>7590625075R</t>
  </si>
  <si>
    <t>1529388193</t>
  </si>
  <si>
    <t>7590625080R</t>
  </si>
  <si>
    <t>-691165371</t>
  </si>
  <si>
    <t>7590627030</t>
  </si>
  <si>
    <t>Demontáž jednotného obslužného pracoviště (JOP) nezálohovaného</t>
  </si>
  <si>
    <t>715715518</t>
  </si>
  <si>
    <t>48</t>
  </si>
  <si>
    <t>7590627040R</t>
  </si>
  <si>
    <t>Demontáž graficko-technologické nadstavby</t>
  </si>
  <si>
    <t>2081077984</t>
  </si>
  <si>
    <t>37</t>
  </si>
  <si>
    <t>7593315108R</t>
  </si>
  <si>
    <t>Úprava zapojení releového stojanu</t>
  </si>
  <si>
    <t>54776697</t>
  </si>
  <si>
    <t>Poznámka k položce:_x000d_
Hlinslo v Čechách, Ždárec u Skutče, vyhybna Cejřov, Chrast u Chrudimi, Slatiňany, Chrudim, Medlešice</t>
  </si>
  <si>
    <t>7593315216</t>
  </si>
  <si>
    <t>Montáž skříně DOZ/DIAG pro diagnostiku</t>
  </si>
  <si>
    <t>1670794755</t>
  </si>
  <si>
    <t>Montáž skříně DOZ/DIAG pro diagnostiku - usazení skříně na místě určení, zapojení</t>
  </si>
  <si>
    <t>29</t>
  </si>
  <si>
    <t>7593315425</t>
  </si>
  <si>
    <t>Zhotovení jednoho zapojení při volné vazbě</t>
  </si>
  <si>
    <t>2103367190</t>
  </si>
  <si>
    <t>Zhotovení jednoho zapojení při volné vazbě - naměření vodiče, zatažení a připojení</t>
  </si>
  <si>
    <t>7593315430</t>
  </si>
  <si>
    <t>Montáž optického rozvaděče pro SZZ včetně vnitřního osazení</t>
  </si>
  <si>
    <t>210408750</t>
  </si>
  <si>
    <t>7593317010</t>
  </si>
  <si>
    <t>Zrušení jednoho zapojení při volné vazbě</t>
  </si>
  <si>
    <t>-1085061553</t>
  </si>
  <si>
    <t>Zrušení jednoho zapojení při volné vazbě - odpojení vodiče a jeho vytažení</t>
  </si>
  <si>
    <t>7593317216</t>
  </si>
  <si>
    <t>Demontáž skříně DOZ/DIAG pro diagnostiku</t>
  </si>
  <si>
    <t>-1810781466</t>
  </si>
  <si>
    <t>31</t>
  </si>
  <si>
    <t>7593337040</t>
  </si>
  <si>
    <t>Demontáž malorozměrného relé</t>
  </si>
  <si>
    <t>-390856839</t>
  </si>
  <si>
    <t>7593337130</t>
  </si>
  <si>
    <t>Demontáž hlídače izolačního stavu</t>
  </si>
  <si>
    <t>599625131</t>
  </si>
  <si>
    <t>33</t>
  </si>
  <si>
    <t>7593505100</t>
  </si>
  <si>
    <t>Zatažení 1 až 3 trubky HDPE do otvoru kabelovodu</t>
  </si>
  <si>
    <t>-419519670</t>
  </si>
  <si>
    <t>7596437010</t>
  </si>
  <si>
    <t>Demontáž sirény poplachové</t>
  </si>
  <si>
    <t>344754775</t>
  </si>
  <si>
    <t>35</t>
  </si>
  <si>
    <t>7596957350</t>
  </si>
  <si>
    <t>Demontáž stožáru volně stojícího včetně základu do 10 m</t>
  </si>
  <si>
    <t>-185127416</t>
  </si>
  <si>
    <t>44</t>
  </si>
  <si>
    <t>7598095546</t>
  </si>
  <si>
    <t>Vyhotovení protokolu UTZ pro SZZ reléové a elektronické do 10 výhybkových jednotek</t>
  </si>
  <si>
    <t>614298562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</si>
  <si>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</si>
  <si>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VRN</t>
  </si>
  <si>
    <t>Vedlejší rozpočtové náklady</t>
  </si>
  <si>
    <t>50</t>
  </si>
  <si>
    <t>023101031</t>
  </si>
  <si>
    <t>Projektové práce Projektové práce v rozsahu ZRN (vyjma dále jmenované práce) přes 5 do 20 mil. Kč</t>
  </si>
  <si>
    <t>%</t>
  </si>
  <si>
    <t>572943833</t>
  </si>
  <si>
    <t>51</t>
  </si>
  <si>
    <t>023131011</t>
  </si>
  <si>
    <t>Projektové práce Dokumentace skutečného provedení zabezpečovacích, sdělovacích, elektrických zařízení</t>
  </si>
  <si>
    <t>254932890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</si>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</sst>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64023XXXX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zabezpečovacího zařízení v úseku Hlinsko - Medlešice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TÚ Hlinsko v Čechách - Medlešice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12. 10. 2023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ROUND(SUM(AG55:AG61),2)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ROUND(SUM(AS55:AS61),2)</f>
        <v>0</v>
      </c>
      <c r="AT54" s="104">
        <f>ROUND(SUM(AV54:AW54),2)</f>
        <v>0</v>
      </c>
      <c r="AU54" s="105">
        <f>ROUND(SUM(AU55:AU61),5)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ROUND(SUM(AZ55:AZ61),2)</f>
        <v>0</v>
      </c>
      <c r="BA54" s="104">
        <f>ROUND(SUM(BA55:BA61),2)</f>
        <v>0</v>
      </c>
      <c r="BB54" s="104">
        <f>ROUND(SUM(BB55:BB61),2)</f>
        <v>0</v>
      </c>
      <c r="BC54" s="104">
        <f>ROUND(SUM(BC55:BC61),2)</f>
        <v>0</v>
      </c>
      <c r="BD54" s="106">
        <f>ROUND(SUM(BD55:BD61),2)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'PS02 - Telefonní zapojovače'!J30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'PS02 - Telefonní zapojovače'!P83</f>
        <v>0</v>
      </c>
      <c r="AV55" s="118">
        <f>'PS02 - Telefonní zapojovače'!J33</f>
        <v>0</v>
      </c>
      <c r="AW55" s="118">
        <f>'PS02 - Telefonní zapojovače'!J34</f>
        <v>0</v>
      </c>
      <c r="AX55" s="118">
        <f>'PS02 - Telefonní zapojovače'!J35</f>
        <v>0</v>
      </c>
      <c r="AY55" s="118">
        <f>'PS02 - Telefonní zapojovače'!J36</f>
        <v>0</v>
      </c>
      <c r="AZ55" s="118">
        <f>'PS02 - Telefonní zapojovače'!F33</f>
        <v>0</v>
      </c>
      <c r="BA55" s="118">
        <f>'PS02 - Telefonní zapojovače'!F34</f>
        <v>0</v>
      </c>
      <c r="BB55" s="118">
        <f>'PS02 - Telefonní zapojovače'!F35</f>
        <v>0</v>
      </c>
      <c r="BC55" s="118">
        <f>'PS02 - Telefonní zapojovače'!F36</f>
        <v>0</v>
      </c>
      <c r="BD55" s="120">
        <f>'PS02 - Telefonní zapojovače'!F37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16.5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'PS03 - Místní rádiová síť'!J30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77</v>
      </c>
      <c r="AR56" s="116"/>
      <c r="AS56" s="117">
        <v>0</v>
      </c>
      <c r="AT56" s="118">
        <f>ROUND(SUM(AV56:AW56),2)</f>
        <v>0</v>
      </c>
      <c r="AU56" s="119">
        <f>'PS03 - Místní rádiová síť'!P83</f>
        <v>0</v>
      </c>
      <c r="AV56" s="118">
        <f>'PS03 - Místní rádiová síť'!J33</f>
        <v>0</v>
      </c>
      <c r="AW56" s="118">
        <f>'PS03 - Místní rádiová síť'!J34</f>
        <v>0</v>
      </c>
      <c r="AX56" s="118">
        <f>'PS03 - Místní rádiová síť'!J35</f>
        <v>0</v>
      </c>
      <c r="AY56" s="118">
        <f>'PS03 - Místní rádiová síť'!J36</f>
        <v>0</v>
      </c>
      <c r="AZ56" s="118">
        <f>'PS03 - Místní rádiová síť'!F33</f>
        <v>0</v>
      </c>
      <c r="BA56" s="118">
        <f>'PS03 - Místní rádiová síť'!F34</f>
        <v>0</v>
      </c>
      <c r="BB56" s="118">
        <f>'PS03 - Místní rádiová síť'!F35</f>
        <v>0</v>
      </c>
      <c r="BC56" s="118">
        <f>'PS03 - Místní rádiová síť'!F36</f>
        <v>0</v>
      </c>
      <c r="BD56" s="120">
        <f>'PS03 - Místní rádiová síť'!F37</f>
        <v>0</v>
      </c>
      <c r="BE56" s="7"/>
      <c r="BT56" s="121" t="s">
        <v>78</v>
      </c>
      <c r="BV56" s="121" t="s">
        <v>72</v>
      </c>
      <c r="BW56" s="121" t="s">
        <v>83</v>
      </c>
      <c r="BX56" s="121" t="s">
        <v>5</v>
      </c>
      <c r="CL56" s="121" t="s">
        <v>19</v>
      </c>
      <c r="CM56" s="121" t="s">
        <v>80</v>
      </c>
    </row>
    <row r="57" s="7" customFormat="1" ht="16.5" customHeight="1">
      <c r="A57" s="109" t="s">
        <v>74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'PS04 - Kamerový systém'!J30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77</v>
      </c>
      <c r="AR57" s="116"/>
      <c r="AS57" s="117">
        <v>0</v>
      </c>
      <c r="AT57" s="118">
        <f>ROUND(SUM(AV57:AW57),2)</f>
        <v>0</v>
      </c>
      <c r="AU57" s="119">
        <f>'PS04 - Kamerový systém'!P83</f>
        <v>0</v>
      </c>
      <c r="AV57" s="118">
        <f>'PS04 - Kamerový systém'!J33</f>
        <v>0</v>
      </c>
      <c r="AW57" s="118">
        <f>'PS04 - Kamerový systém'!J34</f>
        <v>0</v>
      </c>
      <c r="AX57" s="118">
        <f>'PS04 - Kamerový systém'!J35</f>
        <v>0</v>
      </c>
      <c r="AY57" s="118">
        <f>'PS04 - Kamerový systém'!J36</f>
        <v>0</v>
      </c>
      <c r="AZ57" s="118">
        <f>'PS04 - Kamerový systém'!F33</f>
        <v>0</v>
      </c>
      <c r="BA57" s="118">
        <f>'PS04 - Kamerový systém'!F34</f>
        <v>0</v>
      </c>
      <c r="BB57" s="118">
        <f>'PS04 - Kamerový systém'!F35</f>
        <v>0</v>
      </c>
      <c r="BC57" s="118">
        <f>'PS04 - Kamerový systém'!F36</f>
        <v>0</v>
      </c>
      <c r="BD57" s="120">
        <f>'PS04 - Kamerový systém'!F37</f>
        <v>0</v>
      </c>
      <c r="BE57" s="7"/>
      <c r="BT57" s="121" t="s">
        <v>78</v>
      </c>
      <c r="BV57" s="121" t="s">
        <v>72</v>
      </c>
      <c r="BW57" s="121" t="s">
        <v>86</v>
      </c>
      <c r="BX57" s="121" t="s">
        <v>5</v>
      </c>
      <c r="CL57" s="121" t="s">
        <v>19</v>
      </c>
      <c r="CM57" s="121" t="s">
        <v>80</v>
      </c>
    </row>
    <row r="58" s="7" customFormat="1" ht="16.5" customHeight="1">
      <c r="A58" s="109" t="s">
        <v>74</v>
      </c>
      <c r="B58" s="110"/>
      <c r="C58" s="111"/>
      <c r="D58" s="112" t="s">
        <v>87</v>
      </c>
      <c r="E58" s="112"/>
      <c r="F58" s="112"/>
      <c r="G58" s="112"/>
      <c r="H58" s="112"/>
      <c r="I58" s="113"/>
      <c r="J58" s="112" t="s">
        <v>88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'PS05 - Informační systém 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77</v>
      </c>
      <c r="AR58" s="116"/>
      <c r="AS58" s="117">
        <v>0</v>
      </c>
      <c r="AT58" s="118">
        <f>ROUND(SUM(AV58:AW58),2)</f>
        <v>0</v>
      </c>
      <c r="AU58" s="119">
        <f>'PS05 - Informační systém ...'!P84</f>
        <v>0</v>
      </c>
      <c r="AV58" s="118">
        <f>'PS05 - Informační systém ...'!J33</f>
        <v>0</v>
      </c>
      <c r="AW58" s="118">
        <f>'PS05 - Informační systém ...'!J34</f>
        <v>0</v>
      </c>
      <c r="AX58" s="118">
        <f>'PS05 - Informační systém ...'!J35</f>
        <v>0</v>
      </c>
      <c r="AY58" s="118">
        <f>'PS05 - Informační systém ...'!J36</f>
        <v>0</v>
      </c>
      <c r="AZ58" s="118">
        <f>'PS05 - Informační systém ...'!F33</f>
        <v>0</v>
      </c>
      <c r="BA58" s="118">
        <f>'PS05 - Informační systém ...'!F34</f>
        <v>0</v>
      </c>
      <c r="BB58" s="118">
        <f>'PS05 - Informační systém ...'!F35</f>
        <v>0</v>
      </c>
      <c r="BC58" s="118">
        <f>'PS05 - Informační systém ...'!F36</f>
        <v>0</v>
      </c>
      <c r="BD58" s="120">
        <f>'PS05 - Informační systém ...'!F37</f>
        <v>0</v>
      </c>
      <c r="BE58" s="7"/>
      <c r="BT58" s="121" t="s">
        <v>78</v>
      </c>
      <c r="BV58" s="121" t="s">
        <v>72</v>
      </c>
      <c r="BW58" s="121" t="s">
        <v>89</v>
      </c>
      <c r="BX58" s="121" t="s">
        <v>5</v>
      </c>
      <c r="CL58" s="121" t="s">
        <v>19</v>
      </c>
      <c r="CM58" s="121" t="s">
        <v>80</v>
      </c>
    </row>
    <row r="59" s="7" customFormat="1" ht="16.5" customHeight="1">
      <c r="A59" s="109" t="s">
        <v>74</v>
      </c>
      <c r="B59" s="110"/>
      <c r="C59" s="111"/>
      <c r="D59" s="112" t="s">
        <v>90</v>
      </c>
      <c r="E59" s="112"/>
      <c r="F59" s="112"/>
      <c r="G59" s="112"/>
      <c r="H59" s="112"/>
      <c r="I59" s="113"/>
      <c r="J59" s="112" t="s">
        <v>91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'PS07 - Telekomunikační ob...'!J30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77</v>
      </c>
      <c r="AR59" s="116"/>
      <c r="AS59" s="117">
        <v>0</v>
      </c>
      <c r="AT59" s="118">
        <f>ROUND(SUM(AV59:AW59),2)</f>
        <v>0</v>
      </c>
      <c r="AU59" s="119">
        <f>'PS07 - Telekomunikační ob...'!P81</f>
        <v>0</v>
      </c>
      <c r="AV59" s="118">
        <f>'PS07 - Telekomunikační ob...'!J33</f>
        <v>0</v>
      </c>
      <c r="AW59" s="118">
        <f>'PS07 - Telekomunikační ob...'!J34</f>
        <v>0</v>
      </c>
      <c r="AX59" s="118">
        <f>'PS07 - Telekomunikační ob...'!J35</f>
        <v>0</v>
      </c>
      <c r="AY59" s="118">
        <f>'PS07 - Telekomunikační ob...'!J36</f>
        <v>0</v>
      </c>
      <c r="AZ59" s="118">
        <f>'PS07 - Telekomunikační ob...'!F33</f>
        <v>0</v>
      </c>
      <c r="BA59" s="118">
        <f>'PS07 - Telekomunikační ob...'!F34</f>
        <v>0</v>
      </c>
      <c r="BB59" s="118">
        <f>'PS07 - Telekomunikační ob...'!F35</f>
        <v>0</v>
      </c>
      <c r="BC59" s="118">
        <f>'PS07 - Telekomunikační ob...'!F36</f>
        <v>0</v>
      </c>
      <c r="BD59" s="120">
        <f>'PS07 - Telekomunikační ob...'!F37</f>
        <v>0</v>
      </c>
      <c r="BE59" s="7"/>
      <c r="BT59" s="121" t="s">
        <v>78</v>
      </c>
      <c r="BV59" s="121" t="s">
        <v>72</v>
      </c>
      <c r="BW59" s="121" t="s">
        <v>92</v>
      </c>
      <c r="BX59" s="121" t="s">
        <v>5</v>
      </c>
      <c r="CL59" s="121" t="s">
        <v>19</v>
      </c>
      <c r="CM59" s="121" t="s">
        <v>80</v>
      </c>
    </row>
    <row r="60" s="7" customFormat="1" ht="16.5" customHeight="1">
      <c r="A60" s="109" t="s">
        <v>74</v>
      </c>
      <c r="B60" s="110"/>
      <c r="C60" s="111"/>
      <c r="D60" s="112" t="s">
        <v>93</v>
      </c>
      <c r="E60" s="112"/>
      <c r="F60" s="112"/>
      <c r="G60" s="112"/>
      <c r="H60" s="112"/>
      <c r="I60" s="113"/>
      <c r="J60" s="112" t="s">
        <v>94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'PS08 - Záznamové zařízení'!J30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77</v>
      </c>
      <c r="AR60" s="116"/>
      <c r="AS60" s="117">
        <v>0</v>
      </c>
      <c r="AT60" s="118">
        <f>ROUND(SUM(AV60:AW60),2)</f>
        <v>0</v>
      </c>
      <c r="AU60" s="119">
        <f>'PS08 - Záznamové zařízení'!P81</f>
        <v>0</v>
      </c>
      <c r="AV60" s="118">
        <f>'PS08 - Záznamové zařízení'!J33</f>
        <v>0</v>
      </c>
      <c r="AW60" s="118">
        <f>'PS08 - Záznamové zařízení'!J34</f>
        <v>0</v>
      </c>
      <c r="AX60" s="118">
        <f>'PS08 - Záznamové zařízení'!J35</f>
        <v>0</v>
      </c>
      <c r="AY60" s="118">
        <f>'PS08 - Záznamové zařízení'!J36</f>
        <v>0</v>
      </c>
      <c r="AZ60" s="118">
        <f>'PS08 - Záznamové zařízení'!F33</f>
        <v>0</v>
      </c>
      <c r="BA60" s="118">
        <f>'PS08 - Záznamové zařízení'!F34</f>
        <v>0</v>
      </c>
      <c r="BB60" s="118">
        <f>'PS08 - Záznamové zařízení'!F35</f>
        <v>0</v>
      </c>
      <c r="BC60" s="118">
        <f>'PS08 - Záznamové zařízení'!F36</f>
        <v>0</v>
      </c>
      <c r="BD60" s="120">
        <f>'PS08 - Záznamové zařízení'!F37</f>
        <v>0</v>
      </c>
      <c r="BE60" s="7"/>
      <c r="BT60" s="121" t="s">
        <v>78</v>
      </c>
      <c r="BV60" s="121" t="s">
        <v>72</v>
      </c>
      <c r="BW60" s="121" t="s">
        <v>95</v>
      </c>
      <c r="BX60" s="121" t="s">
        <v>5</v>
      </c>
      <c r="CL60" s="121" t="s">
        <v>19</v>
      </c>
      <c r="CM60" s="121" t="s">
        <v>80</v>
      </c>
    </row>
    <row r="61" s="7" customFormat="1" ht="16.5" customHeight="1">
      <c r="A61" s="109" t="s">
        <v>74</v>
      </c>
      <c r="B61" s="110"/>
      <c r="C61" s="111"/>
      <c r="D61" s="112" t="s">
        <v>96</v>
      </c>
      <c r="E61" s="112"/>
      <c r="F61" s="112"/>
      <c r="G61" s="112"/>
      <c r="H61" s="112"/>
      <c r="I61" s="113"/>
      <c r="J61" s="112" t="s">
        <v>97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'PS01 - Zabezpečovací zaří...'!J30</f>
        <v>0</v>
      </c>
      <c r="AH61" s="113"/>
      <c r="AI61" s="113"/>
      <c r="AJ61" s="113"/>
      <c r="AK61" s="113"/>
      <c r="AL61" s="113"/>
      <c r="AM61" s="113"/>
      <c r="AN61" s="114">
        <f>SUM(AG61,AT61)</f>
        <v>0</v>
      </c>
      <c r="AO61" s="113"/>
      <c r="AP61" s="113"/>
      <c r="AQ61" s="115" t="s">
        <v>77</v>
      </c>
      <c r="AR61" s="116"/>
      <c r="AS61" s="122">
        <v>0</v>
      </c>
      <c r="AT61" s="123">
        <f>ROUND(SUM(AV61:AW61),2)</f>
        <v>0</v>
      </c>
      <c r="AU61" s="124">
        <f>'PS01 - Zabezpečovací zaří...'!P88</f>
        <v>0</v>
      </c>
      <c r="AV61" s="123">
        <f>'PS01 - Zabezpečovací zaří...'!J33</f>
        <v>0</v>
      </c>
      <c r="AW61" s="123">
        <f>'PS01 - Zabezpečovací zaří...'!J34</f>
        <v>0</v>
      </c>
      <c r="AX61" s="123">
        <f>'PS01 - Zabezpečovací zaří...'!J35</f>
        <v>0</v>
      </c>
      <c r="AY61" s="123">
        <f>'PS01 - Zabezpečovací zaří...'!J36</f>
        <v>0</v>
      </c>
      <c r="AZ61" s="123">
        <f>'PS01 - Zabezpečovací zaří...'!F33</f>
        <v>0</v>
      </c>
      <c r="BA61" s="123">
        <f>'PS01 - Zabezpečovací zaří...'!F34</f>
        <v>0</v>
      </c>
      <c r="BB61" s="123">
        <f>'PS01 - Zabezpečovací zaří...'!F35</f>
        <v>0</v>
      </c>
      <c r="BC61" s="123">
        <f>'PS01 - Zabezpečovací zaří...'!F36</f>
        <v>0</v>
      </c>
      <c r="BD61" s="125">
        <f>'PS01 - Zabezpečovací zaří...'!F37</f>
        <v>0</v>
      </c>
      <c r="BE61" s="7"/>
      <c r="BT61" s="121" t="s">
        <v>78</v>
      </c>
      <c r="BV61" s="121" t="s">
        <v>72</v>
      </c>
      <c r="BW61" s="121" t="s">
        <v>98</v>
      </c>
      <c r="BX61" s="121" t="s">
        <v>5</v>
      </c>
      <c r="CL61" s="121" t="s">
        <v>19</v>
      </c>
      <c r="CM61" s="121" t="s">
        <v>80</v>
      </c>
    </row>
    <row r="62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sheet="1" formatColumns="0" formatRows="0" objects="1" scenarios="1" spinCount="100000" saltValue="nOoUPurkE2qx2YAXPC9BIlDhUYcD5GVfSI/VNgz8ksZaCihsnwFu0ufN4LHynfHPH6OZy3GtyEsfuvTk8BYkEA==" hashValue="tGqwJq2by8taKKKzxJ75CW3SMvbwPo9SnOZbWjwylEqp7IXb0CkT3iHWSavlz+YgoQ80uHisLwDna5bExDi0m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2 - Telefonní zapojovače'!C2" display="/"/>
    <hyperlink ref="A56" location="'PS03 - Místní rádiová síť'!C2" display="/"/>
    <hyperlink ref="A57" location="'PS04 - Kamerový systém'!C2" display="/"/>
    <hyperlink ref="A58" location="'PS05 - Informační systém ...'!C2" display="/"/>
    <hyperlink ref="A59" location="'PS07 - Telekomunikační ob...'!C2" display="/"/>
    <hyperlink ref="A60" location="'PS08 - Záznamové zařízení'!C2" display="/"/>
    <hyperlink ref="A61" location="'PS01 - Zabezpečovací zař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ROUND((SUM(BE83:BE115)),  2)</f>
        <v>0</v>
      </c>
      <c r="G33" s="36"/>
      <c r="H33" s="36"/>
      <c r="I33" s="146">
        <v>0.20999999999999999</v>
      </c>
      <c r="J33" s="145">
        <f>ROUND(((SUM(BE83:BE115))*I33),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ROUND((SUM(BF83:BF115)),  2)</f>
        <v>0</v>
      </c>
      <c r="G34" s="36"/>
      <c r="H34" s="36"/>
      <c r="I34" s="146">
        <v>0.14999999999999999</v>
      </c>
      <c r="J34" s="145">
        <f>ROUND(((SUM(BF83:BF115))*I34),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ROUND((SUM(BG83:BG115)),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ROUND((SUM(BH83:BH115)),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ROUND((SUM(BI83:BI115)),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PS02 - Telefonní zapojovače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107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108</v>
      </c>
      <c r="E62" s="172"/>
      <c r="F62" s="172"/>
      <c r="G62" s="172"/>
      <c r="H62" s="172"/>
      <c r="I62" s="172"/>
      <c r="J62" s="173">
        <f>J92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109</v>
      </c>
      <c r="E63" s="166"/>
      <c r="F63" s="166"/>
      <c r="G63" s="166"/>
      <c r="H63" s="166"/>
      <c r="I63" s="166"/>
      <c r="J63" s="167">
        <f>J111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zabezpečovacího zařízení v úseku Hlinsko - Medlešice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100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PS02 - Telefonní zapojovače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30" t="s">
        <v>23</v>
      </c>
      <c r="J77" s="70" t="str">
        <f>IF(J12="","",J12)</f>
        <v>12. 10. 2023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33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111</v>
      </c>
      <c r="D82" s="178" t="s">
        <v>55</v>
      </c>
      <c r="E82" s="178" t="s">
        <v>51</v>
      </c>
      <c r="F82" s="178" t="s">
        <v>52</v>
      </c>
      <c r="G82" s="178" t="s">
        <v>112</v>
      </c>
      <c r="H82" s="178" t="s">
        <v>113</v>
      </c>
      <c r="I82" s="178" t="s">
        <v>114</v>
      </c>
      <c r="J82" s="178" t="s">
        <v>104</v>
      </c>
      <c r="K82" s="179" t="s">
        <v>115</v>
      </c>
      <c r="L82" s="180"/>
      <c r="M82" s="90" t="s">
        <v>19</v>
      </c>
      <c r="N82" s="91" t="s">
        <v>40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P84+P111</f>
        <v>0</v>
      </c>
      <c r="Q83" s="94"/>
      <c r="R83" s="183">
        <f>R84+R111</f>
        <v>0</v>
      </c>
      <c r="S83" s="94"/>
      <c r="T83" s="184">
        <f>T84+T111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69</v>
      </c>
      <c r="AU83" s="15" t="s">
        <v>105</v>
      </c>
      <c r="BK83" s="185">
        <f>BK84+BK111</f>
        <v>0</v>
      </c>
    </row>
    <row r="84" s="12" customFormat="1" ht="25.92" customHeight="1">
      <c r="A84" s="12"/>
      <c r="B84" s="186"/>
      <c r="C84" s="187"/>
      <c r="D84" s="188" t="s">
        <v>69</v>
      </c>
      <c r="E84" s="189" t="s">
        <v>123</v>
      </c>
      <c r="F84" s="189" t="s">
        <v>124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P85+P92</f>
        <v>0</v>
      </c>
      <c r="Q84" s="194"/>
      <c r="R84" s="195">
        <f>R85+R92</f>
        <v>0</v>
      </c>
      <c r="S84" s="194"/>
      <c r="T84" s="196">
        <f>T85+T92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78</v>
      </c>
      <c r="AT84" s="198" t="s">
        <v>69</v>
      </c>
      <c r="AU84" s="198" t="s">
        <v>70</v>
      </c>
      <c r="AY84" s="197" t="s">
        <v>125</v>
      </c>
      <c r="BK84" s="199">
        <f>BK85+BK92</f>
        <v>0</v>
      </c>
    </row>
    <row r="85" s="12" customFormat="1" ht="22.8" customHeight="1">
      <c r="A85" s="12"/>
      <c r="B85" s="186"/>
      <c r="C85" s="187"/>
      <c r="D85" s="188" t="s">
        <v>69</v>
      </c>
      <c r="E85" s="200" t="s">
        <v>126</v>
      </c>
      <c r="F85" s="200" t="s">
        <v>127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SUM(P86:P91)</f>
        <v>0</v>
      </c>
      <c r="Q85" s="194"/>
      <c r="R85" s="195">
        <f>SUM(R86:R91)</f>
        <v>0</v>
      </c>
      <c r="S85" s="194"/>
      <c r="T85" s="196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78</v>
      </c>
      <c r="AT85" s="198" t="s">
        <v>69</v>
      </c>
      <c r="AU85" s="198" t="s">
        <v>78</v>
      </c>
      <c r="AY85" s="197" t="s">
        <v>125</v>
      </c>
      <c r="BK85" s="199">
        <f>SUM(BK86:BK91)</f>
        <v>0</v>
      </c>
    </row>
    <row r="86" s="2" customFormat="1" ht="21.75" customHeight="1">
      <c r="A86" s="36"/>
      <c r="B86" s="37"/>
      <c r="C86" s="202" t="s">
        <v>78</v>
      </c>
      <c r="D86" s="202" t="s">
        <v>128</v>
      </c>
      <c r="E86" s="203" t="s">
        <v>129</v>
      </c>
      <c r="F86" s="204" t="s">
        <v>130</v>
      </c>
      <c r="G86" s="205" t="s">
        <v>131</v>
      </c>
      <c r="H86" s="206">
        <v>50</v>
      </c>
      <c r="I86" s="207"/>
      <c r="J86" s="208">
        <f>ROUND(I86*H86,2)</f>
        <v>0</v>
      </c>
      <c r="K86" s="204" t="s">
        <v>132</v>
      </c>
      <c r="L86" s="42"/>
      <c r="M86" s="209" t="s">
        <v>19</v>
      </c>
      <c r="N86" s="210" t="s">
        <v>41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133</v>
      </c>
      <c r="AT86" s="213" t="s">
        <v>128</v>
      </c>
      <c r="AU86" s="213" t="s">
        <v>80</v>
      </c>
      <c r="AY86" s="15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78</v>
      </c>
      <c r="BK86" s="214">
        <f>ROUND(I86*H86,2)</f>
        <v>0</v>
      </c>
      <c r="BL86" s="15" t="s">
        <v>133</v>
      </c>
      <c r="BM86" s="213" t="s">
        <v>80</v>
      </c>
    </row>
    <row r="87" s="2" customFormat="1">
      <c r="A87" s="36"/>
      <c r="B87" s="37"/>
      <c r="C87" s="38"/>
      <c r="D87" s="215" t="s">
        <v>134</v>
      </c>
      <c r="E87" s="38"/>
      <c r="F87" s="216" t="s">
        <v>135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80</v>
      </c>
    </row>
    <row r="88" s="2" customFormat="1" ht="16.5" customHeight="1">
      <c r="A88" s="36"/>
      <c r="B88" s="37"/>
      <c r="C88" s="202" t="s">
        <v>80</v>
      </c>
      <c r="D88" s="202" t="s">
        <v>128</v>
      </c>
      <c r="E88" s="203" t="s">
        <v>136</v>
      </c>
      <c r="F88" s="204" t="s">
        <v>137</v>
      </c>
      <c r="G88" s="205" t="s">
        <v>138</v>
      </c>
      <c r="H88" s="206">
        <v>15</v>
      </c>
      <c r="I88" s="207"/>
      <c r="J88" s="208">
        <f>ROUND(I88*H88,2)</f>
        <v>0</v>
      </c>
      <c r="K88" s="204" t="s">
        <v>132</v>
      </c>
      <c r="L88" s="42"/>
      <c r="M88" s="209" t="s">
        <v>19</v>
      </c>
      <c r="N88" s="210" t="s">
        <v>41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133</v>
      </c>
      <c r="AT88" s="213" t="s">
        <v>128</v>
      </c>
      <c r="AU88" s="213" t="s">
        <v>80</v>
      </c>
      <c r="AY88" s="15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78</v>
      </c>
      <c r="BK88" s="214">
        <f>ROUND(I88*H88,2)</f>
        <v>0</v>
      </c>
      <c r="BL88" s="15" t="s">
        <v>133</v>
      </c>
      <c r="BM88" s="213" t="s">
        <v>133</v>
      </c>
    </row>
    <row r="89" s="2" customFormat="1">
      <c r="A89" s="36"/>
      <c r="B89" s="37"/>
      <c r="C89" s="38"/>
      <c r="D89" s="215" t="s">
        <v>134</v>
      </c>
      <c r="E89" s="38"/>
      <c r="F89" s="216" t="s">
        <v>139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80</v>
      </c>
    </row>
    <row r="90" s="2" customFormat="1" ht="16.5" customHeight="1">
      <c r="A90" s="36"/>
      <c r="B90" s="37"/>
      <c r="C90" s="202" t="s">
        <v>140</v>
      </c>
      <c r="D90" s="202" t="s">
        <v>128</v>
      </c>
      <c r="E90" s="203" t="s">
        <v>141</v>
      </c>
      <c r="F90" s="204" t="s">
        <v>142</v>
      </c>
      <c r="G90" s="205" t="s">
        <v>138</v>
      </c>
      <c r="H90" s="206">
        <v>20</v>
      </c>
      <c r="I90" s="207"/>
      <c r="J90" s="208">
        <f>ROUND(I90*H90,2)</f>
        <v>0</v>
      </c>
      <c r="K90" s="204" t="s">
        <v>132</v>
      </c>
      <c r="L90" s="42"/>
      <c r="M90" s="209" t="s">
        <v>19</v>
      </c>
      <c r="N90" s="210" t="s">
        <v>41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133</v>
      </c>
      <c r="AT90" s="213" t="s">
        <v>128</v>
      </c>
      <c r="AU90" s="213" t="s">
        <v>80</v>
      </c>
      <c r="AY90" s="15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78</v>
      </c>
      <c r="BK90" s="214">
        <f>ROUND(I90*H90,2)</f>
        <v>0</v>
      </c>
      <c r="BL90" s="15" t="s">
        <v>133</v>
      </c>
      <c r="BM90" s="213" t="s">
        <v>143</v>
      </c>
    </row>
    <row r="91" s="2" customFormat="1">
      <c r="A91" s="36"/>
      <c r="B91" s="37"/>
      <c r="C91" s="38"/>
      <c r="D91" s="215" t="s">
        <v>134</v>
      </c>
      <c r="E91" s="38"/>
      <c r="F91" s="216" t="s">
        <v>144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80</v>
      </c>
    </row>
    <row r="92" s="12" customFormat="1" ht="22.8" customHeight="1">
      <c r="A92" s="12"/>
      <c r="B92" s="186"/>
      <c r="C92" s="187"/>
      <c r="D92" s="188" t="s">
        <v>69</v>
      </c>
      <c r="E92" s="200" t="s">
        <v>145</v>
      </c>
      <c r="F92" s="200" t="s">
        <v>146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SUM(P93:P110)</f>
        <v>0</v>
      </c>
      <c r="Q92" s="194"/>
      <c r="R92" s="195">
        <f>SUM(R93:R110)</f>
        <v>0</v>
      </c>
      <c r="S92" s="194"/>
      <c r="T92" s="196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78</v>
      </c>
      <c r="AT92" s="198" t="s">
        <v>69</v>
      </c>
      <c r="AU92" s="198" t="s">
        <v>78</v>
      </c>
      <c r="AY92" s="197" t="s">
        <v>125</v>
      </c>
      <c r="BK92" s="199">
        <f>SUM(BK93:BK110)</f>
        <v>0</v>
      </c>
    </row>
    <row r="93" s="2" customFormat="1" ht="16.5" customHeight="1">
      <c r="A93" s="36"/>
      <c r="B93" s="37"/>
      <c r="C93" s="202" t="s">
        <v>133</v>
      </c>
      <c r="D93" s="202" t="s">
        <v>128</v>
      </c>
      <c r="E93" s="203" t="s">
        <v>147</v>
      </c>
      <c r="F93" s="204" t="s">
        <v>148</v>
      </c>
      <c r="G93" s="205" t="s">
        <v>149</v>
      </c>
      <c r="H93" s="206">
        <v>2</v>
      </c>
      <c r="I93" s="207"/>
      <c r="J93" s="208">
        <f>ROUND(I93*H93,2)</f>
        <v>0</v>
      </c>
      <c r="K93" s="204" t="s">
        <v>132</v>
      </c>
      <c r="L93" s="42"/>
      <c r="M93" s="209" t="s">
        <v>19</v>
      </c>
      <c r="N93" s="210" t="s">
        <v>41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133</v>
      </c>
      <c r="AT93" s="213" t="s">
        <v>128</v>
      </c>
      <c r="AU93" s="213" t="s">
        <v>80</v>
      </c>
      <c r="AY93" s="15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78</v>
      </c>
      <c r="BK93" s="214">
        <f>ROUND(I93*H93,2)</f>
        <v>0</v>
      </c>
      <c r="BL93" s="15" t="s">
        <v>133</v>
      </c>
      <c r="BM93" s="213" t="s">
        <v>150</v>
      </c>
    </row>
    <row r="94" s="2" customFormat="1">
      <c r="A94" s="36"/>
      <c r="B94" s="37"/>
      <c r="C94" s="38"/>
      <c r="D94" s="215" t="s">
        <v>134</v>
      </c>
      <c r="E94" s="38"/>
      <c r="F94" s="216" t="s">
        <v>151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134</v>
      </c>
      <c r="AU94" s="15" t="s">
        <v>80</v>
      </c>
    </row>
    <row r="95" s="2" customFormat="1" ht="16.5" customHeight="1">
      <c r="A95" s="36"/>
      <c r="B95" s="37"/>
      <c r="C95" s="202" t="s">
        <v>152</v>
      </c>
      <c r="D95" s="202" t="s">
        <v>128</v>
      </c>
      <c r="E95" s="203" t="s">
        <v>153</v>
      </c>
      <c r="F95" s="204" t="s">
        <v>154</v>
      </c>
      <c r="G95" s="205" t="s">
        <v>149</v>
      </c>
      <c r="H95" s="206">
        <v>6</v>
      </c>
      <c r="I95" s="207"/>
      <c r="J95" s="208">
        <f>ROUND(I95*H95,2)</f>
        <v>0</v>
      </c>
      <c r="K95" s="204" t="s">
        <v>132</v>
      </c>
      <c r="L95" s="42"/>
      <c r="M95" s="209" t="s">
        <v>19</v>
      </c>
      <c r="N95" s="210" t="s">
        <v>41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133</v>
      </c>
      <c r="AT95" s="213" t="s">
        <v>128</v>
      </c>
      <c r="AU95" s="213" t="s">
        <v>80</v>
      </c>
      <c r="AY95" s="15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78</v>
      </c>
      <c r="BK95" s="214">
        <f>ROUND(I95*H95,2)</f>
        <v>0</v>
      </c>
      <c r="BL95" s="15" t="s">
        <v>133</v>
      </c>
      <c r="BM95" s="213" t="s">
        <v>155</v>
      </c>
    </row>
    <row r="96" s="2" customFormat="1">
      <c r="A96" s="36"/>
      <c r="B96" s="37"/>
      <c r="C96" s="38"/>
      <c r="D96" s="215" t="s">
        <v>134</v>
      </c>
      <c r="E96" s="38"/>
      <c r="F96" s="216" t="s">
        <v>156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80</v>
      </c>
    </row>
    <row r="97" s="2" customFormat="1" ht="16.5" customHeight="1">
      <c r="A97" s="36"/>
      <c r="B97" s="37"/>
      <c r="C97" s="202" t="s">
        <v>143</v>
      </c>
      <c r="D97" s="202" t="s">
        <v>128</v>
      </c>
      <c r="E97" s="203" t="s">
        <v>157</v>
      </c>
      <c r="F97" s="204" t="s">
        <v>158</v>
      </c>
      <c r="G97" s="205" t="s">
        <v>149</v>
      </c>
      <c r="H97" s="206">
        <v>6</v>
      </c>
      <c r="I97" s="207"/>
      <c r="J97" s="208">
        <f>ROUND(I97*H97,2)</f>
        <v>0</v>
      </c>
      <c r="K97" s="204" t="s">
        <v>132</v>
      </c>
      <c r="L97" s="42"/>
      <c r="M97" s="209" t="s">
        <v>19</v>
      </c>
      <c r="N97" s="210" t="s">
        <v>41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133</v>
      </c>
      <c r="AT97" s="213" t="s">
        <v>128</v>
      </c>
      <c r="AU97" s="213" t="s">
        <v>80</v>
      </c>
      <c r="AY97" s="15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78</v>
      </c>
      <c r="BK97" s="214">
        <f>ROUND(I97*H97,2)</f>
        <v>0</v>
      </c>
      <c r="BL97" s="15" t="s">
        <v>133</v>
      </c>
      <c r="BM97" s="213" t="s">
        <v>159</v>
      </c>
    </row>
    <row r="98" s="2" customFormat="1">
      <c r="A98" s="36"/>
      <c r="B98" s="37"/>
      <c r="C98" s="38"/>
      <c r="D98" s="215" t="s">
        <v>134</v>
      </c>
      <c r="E98" s="38"/>
      <c r="F98" s="216" t="s">
        <v>160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134</v>
      </c>
      <c r="AU98" s="15" t="s">
        <v>80</v>
      </c>
    </row>
    <row r="99" s="2" customFormat="1" ht="16.5" customHeight="1">
      <c r="A99" s="36"/>
      <c r="B99" s="37"/>
      <c r="C99" s="202" t="s">
        <v>161</v>
      </c>
      <c r="D99" s="202" t="s">
        <v>128</v>
      </c>
      <c r="E99" s="203" t="s">
        <v>162</v>
      </c>
      <c r="F99" s="204" t="s">
        <v>163</v>
      </c>
      <c r="G99" s="205" t="s">
        <v>149</v>
      </c>
      <c r="H99" s="206">
        <v>8</v>
      </c>
      <c r="I99" s="207"/>
      <c r="J99" s="208">
        <f>ROUND(I99*H99,2)</f>
        <v>0</v>
      </c>
      <c r="K99" s="204" t="s">
        <v>132</v>
      </c>
      <c r="L99" s="42"/>
      <c r="M99" s="209" t="s">
        <v>19</v>
      </c>
      <c r="N99" s="210" t="s">
        <v>41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133</v>
      </c>
      <c r="AT99" s="213" t="s">
        <v>128</v>
      </c>
      <c r="AU99" s="213" t="s">
        <v>80</v>
      </c>
      <c r="AY99" s="15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78</v>
      </c>
      <c r="BK99" s="214">
        <f>ROUND(I99*H99,2)</f>
        <v>0</v>
      </c>
      <c r="BL99" s="15" t="s">
        <v>133</v>
      </c>
      <c r="BM99" s="213" t="s">
        <v>164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165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134</v>
      </c>
      <c r="AU100" s="15" t="s">
        <v>80</v>
      </c>
    </row>
    <row r="101" s="2" customFormat="1" ht="16.5" customHeight="1">
      <c r="A101" s="36"/>
      <c r="B101" s="37"/>
      <c r="C101" s="202" t="s">
        <v>150</v>
      </c>
      <c r="D101" s="202" t="s">
        <v>128</v>
      </c>
      <c r="E101" s="203" t="s">
        <v>166</v>
      </c>
      <c r="F101" s="204" t="s">
        <v>167</v>
      </c>
      <c r="G101" s="205" t="s">
        <v>149</v>
      </c>
      <c r="H101" s="206">
        <v>8</v>
      </c>
      <c r="I101" s="207"/>
      <c r="J101" s="208">
        <f>ROUND(I101*H101,2)</f>
        <v>0</v>
      </c>
      <c r="K101" s="204" t="s">
        <v>132</v>
      </c>
      <c r="L101" s="42"/>
      <c r="M101" s="209" t="s">
        <v>19</v>
      </c>
      <c r="N101" s="210" t="s">
        <v>41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133</v>
      </c>
      <c r="AT101" s="213" t="s">
        <v>128</v>
      </c>
      <c r="AU101" s="213" t="s">
        <v>80</v>
      </c>
      <c r="AY101" s="15" t="s">
        <v>125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78</v>
      </c>
      <c r="BK101" s="214">
        <f>ROUND(I101*H101,2)</f>
        <v>0</v>
      </c>
      <c r="BL101" s="15" t="s">
        <v>133</v>
      </c>
      <c r="BM101" s="213" t="s">
        <v>168</v>
      </c>
    </row>
    <row r="102" s="2" customFormat="1">
      <c r="A102" s="36"/>
      <c r="B102" s="37"/>
      <c r="C102" s="38"/>
      <c r="D102" s="215" t="s">
        <v>134</v>
      </c>
      <c r="E102" s="38"/>
      <c r="F102" s="216" t="s">
        <v>169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134</v>
      </c>
      <c r="AU102" s="15" t="s">
        <v>80</v>
      </c>
    </row>
    <row r="103" s="2" customFormat="1" ht="16.5" customHeight="1">
      <c r="A103" s="36"/>
      <c r="B103" s="37"/>
      <c r="C103" s="202" t="s">
        <v>170</v>
      </c>
      <c r="D103" s="202" t="s">
        <v>128</v>
      </c>
      <c r="E103" s="203" t="s">
        <v>171</v>
      </c>
      <c r="F103" s="204" t="s">
        <v>172</v>
      </c>
      <c r="G103" s="205" t="s">
        <v>149</v>
      </c>
      <c r="H103" s="206">
        <v>4</v>
      </c>
      <c r="I103" s="207"/>
      <c r="J103" s="208">
        <f>ROUND(I103*H103,2)</f>
        <v>0</v>
      </c>
      <c r="K103" s="204" t="s">
        <v>132</v>
      </c>
      <c r="L103" s="42"/>
      <c r="M103" s="209" t="s">
        <v>19</v>
      </c>
      <c r="N103" s="210" t="s">
        <v>41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133</v>
      </c>
      <c r="AT103" s="213" t="s">
        <v>128</v>
      </c>
      <c r="AU103" s="213" t="s">
        <v>80</v>
      </c>
      <c r="AY103" s="15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78</v>
      </c>
      <c r="BK103" s="214">
        <f>ROUND(I103*H103,2)</f>
        <v>0</v>
      </c>
      <c r="BL103" s="15" t="s">
        <v>133</v>
      </c>
      <c r="BM103" s="213" t="s">
        <v>173</v>
      </c>
    </row>
    <row r="104" s="2" customFormat="1">
      <c r="A104" s="36"/>
      <c r="B104" s="37"/>
      <c r="C104" s="38"/>
      <c r="D104" s="215" t="s">
        <v>134</v>
      </c>
      <c r="E104" s="38"/>
      <c r="F104" s="216" t="s">
        <v>174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134</v>
      </c>
      <c r="AU104" s="15" t="s">
        <v>80</v>
      </c>
    </row>
    <row r="105" s="2" customFormat="1" ht="16.5" customHeight="1">
      <c r="A105" s="36"/>
      <c r="B105" s="37"/>
      <c r="C105" s="202" t="s">
        <v>155</v>
      </c>
      <c r="D105" s="202" t="s">
        <v>128</v>
      </c>
      <c r="E105" s="203" t="s">
        <v>175</v>
      </c>
      <c r="F105" s="204" t="s">
        <v>176</v>
      </c>
      <c r="G105" s="205" t="s">
        <v>149</v>
      </c>
      <c r="H105" s="206">
        <v>4</v>
      </c>
      <c r="I105" s="207"/>
      <c r="J105" s="208">
        <f>ROUND(I105*H105,2)</f>
        <v>0</v>
      </c>
      <c r="K105" s="204" t="s">
        <v>132</v>
      </c>
      <c r="L105" s="42"/>
      <c r="M105" s="209" t="s">
        <v>19</v>
      </c>
      <c r="N105" s="210" t="s">
        <v>41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133</v>
      </c>
      <c r="AT105" s="213" t="s">
        <v>128</v>
      </c>
      <c r="AU105" s="213" t="s">
        <v>80</v>
      </c>
      <c r="AY105" s="15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78</v>
      </c>
      <c r="BK105" s="214">
        <f>ROUND(I105*H105,2)</f>
        <v>0</v>
      </c>
      <c r="BL105" s="15" t="s">
        <v>133</v>
      </c>
      <c r="BM105" s="213" t="s">
        <v>177</v>
      </c>
    </row>
    <row r="106" s="2" customFormat="1">
      <c r="A106" s="36"/>
      <c r="B106" s="37"/>
      <c r="C106" s="38"/>
      <c r="D106" s="215" t="s">
        <v>134</v>
      </c>
      <c r="E106" s="38"/>
      <c r="F106" s="216" t="s">
        <v>178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134</v>
      </c>
      <c r="AU106" s="15" t="s">
        <v>80</v>
      </c>
    </row>
    <row r="107" s="2" customFormat="1" ht="21.75" customHeight="1">
      <c r="A107" s="36"/>
      <c r="B107" s="37"/>
      <c r="C107" s="202" t="s">
        <v>179</v>
      </c>
      <c r="D107" s="202" t="s">
        <v>128</v>
      </c>
      <c r="E107" s="203" t="s">
        <v>180</v>
      </c>
      <c r="F107" s="204" t="s">
        <v>181</v>
      </c>
      <c r="G107" s="205" t="s">
        <v>149</v>
      </c>
      <c r="H107" s="206">
        <v>1</v>
      </c>
      <c r="I107" s="207"/>
      <c r="J107" s="208">
        <f>ROUND(I107*H107,2)</f>
        <v>0</v>
      </c>
      <c r="K107" s="204" t="s">
        <v>132</v>
      </c>
      <c r="L107" s="42"/>
      <c r="M107" s="209" t="s">
        <v>19</v>
      </c>
      <c r="N107" s="210" t="s">
        <v>41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133</v>
      </c>
      <c r="AT107" s="213" t="s">
        <v>128</v>
      </c>
      <c r="AU107" s="213" t="s">
        <v>80</v>
      </c>
      <c r="AY107" s="15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78</v>
      </c>
      <c r="BK107" s="214">
        <f>ROUND(I107*H107,2)</f>
        <v>0</v>
      </c>
      <c r="BL107" s="15" t="s">
        <v>133</v>
      </c>
      <c r="BM107" s="213" t="s">
        <v>182</v>
      </c>
    </row>
    <row r="108" s="2" customFormat="1">
      <c r="A108" s="36"/>
      <c r="B108" s="37"/>
      <c r="C108" s="38"/>
      <c r="D108" s="215" t="s">
        <v>134</v>
      </c>
      <c r="E108" s="38"/>
      <c r="F108" s="216" t="s">
        <v>183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134</v>
      </c>
      <c r="AU108" s="15" t="s">
        <v>80</v>
      </c>
    </row>
    <row r="109" s="2" customFormat="1" ht="16.5" customHeight="1">
      <c r="A109" s="36"/>
      <c r="B109" s="37"/>
      <c r="C109" s="202" t="s">
        <v>159</v>
      </c>
      <c r="D109" s="202" t="s">
        <v>128</v>
      </c>
      <c r="E109" s="203" t="s">
        <v>184</v>
      </c>
      <c r="F109" s="204" t="s">
        <v>163</v>
      </c>
      <c r="G109" s="205" t="s">
        <v>149</v>
      </c>
      <c r="H109" s="206">
        <v>1</v>
      </c>
      <c r="I109" s="207"/>
      <c r="J109" s="208">
        <f>ROUND(I109*H109,2)</f>
        <v>0</v>
      </c>
      <c r="K109" s="204" t="s">
        <v>132</v>
      </c>
      <c r="L109" s="42"/>
      <c r="M109" s="209" t="s">
        <v>19</v>
      </c>
      <c r="N109" s="210" t="s">
        <v>41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133</v>
      </c>
      <c r="AT109" s="213" t="s">
        <v>128</v>
      </c>
      <c r="AU109" s="213" t="s">
        <v>80</v>
      </c>
      <c r="AY109" s="15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78</v>
      </c>
      <c r="BK109" s="214">
        <f>ROUND(I109*H109,2)</f>
        <v>0</v>
      </c>
      <c r="BL109" s="15" t="s">
        <v>133</v>
      </c>
      <c r="BM109" s="213" t="s">
        <v>185</v>
      </c>
    </row>
    <row r="110" s="2" customFormat="1">
      <c r="A110" s="36"/>
      <c r="B110" s="37"/>
      <c r="C110" s="38"/>
      <c r="D110" s="215" t="s">
        <v>134</v>
      </c>
      <c r="E110" s="38"/>
      <c r="F110" s="216" t="s">
        <v>186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134</v>
      </c>
      <c r="AU110" s="15" t="s">
        <v>80</v>
      </c>
    </row>
    <row r="111" s="12" customFormat="1" ht="25.92" customHeight="1">
      <c r="A111" s="12"/>
      <c r="B111" s="186"/>
      <c r="C111" s="187"/>
      <c r="D111" s="188" t="s">
        <v>69</v>
      </c>
      <c r="E111" s="189" t="s">
        <v>187</v>
      </c>
      <c r="F111" s="189" t="s">
        <v>188</v>
      </c>
      <c r="G111" s="187"/>
      <c r="H111" s="187"/>
      <c r="I111" s="190"/>
      <c r="J111" s="191">
        <f>BK111</f>
        <v>0</v>
      </c>
      <c r="K111" s="187"/>
      <c r="L111" s="192"/>
      <c r="M111" s="193"/>
      <c r="N111" s="194"/>
      <c r="O111" s="194"/>
      <c r="P111" s="195">
        <f>SUM(P112:P115)</f>
        <v>0</v>
      </c>
      <c r="Q111" s="194"/>
      <c r="R111" s="195">
        <f>SUM(R112:R115)</f>
        <v>0</v>
      </c>
      <c r="S111" s="194"/>
      <c r="T111" s="196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78</v>
      </c>
      <c r="AT111" s="198" t="s">
        <v>69</v>
      </c>
      <c r="AU111" s="198" t="s">
        <v>70</v>
      </c>
      <c r="AY111" s="197" t="s">
        <v>125</v>
      </c>
      <c r="BK111" s="199">
        <f>SUM(BK112:BK115)</f>
        <v>0</v>
      </c>
    </row>
    <row r="112" s="2" customFormat="1" ht="24.15" customHeight="1">
      <c r="A112" s="36"/>
      <c r="B112" s="37"/>
      <c r="C112" s="202" t="s">
        <v>189</v>
      </c>
      <c r="D112" s="202" t="s">
        <v>128</v>
      </c>
      <c r="E112" s="203" t="s">
        <v>190</v>
      </c>
      <c r="F112" s="204" t="s">
        <v>191</v>
      </c>
      <c r="G112" s="205" t="s">
        <v>192</v>
      </c>
      <c r="H112" s="206">
        <v>0.029999999999999999</v>
      </c>
      <c r="I112" s="207"/>
      <c r="J112" s="208">
        <f>ROUND(I112*H112,2)</f>
        <v>0</v>
      </c>
      <c r="K112" s="204" t="s">
        <v>132</v>
      </c>
      <c r="L112" s="42"/>
      <c r="M112" s="209" t="s">
        <v>19</v>
      </c>
      <c r="N112" s="210" t="s">
        <v>41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133</v>
      </c>
      <c r="AT112" s="213" t="s">
        <v>128</v>
      </c>
      <c r="AU112" s="213" t="s">
        <v>78</v>
      </c>
      <c r="AY112" s="15" t="s">
        <v>125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78</v>
      </c>
      <c r="BK112" s="214">
        <f>ROUND(I112*H112,2)</f>
        <v>0</v>
      </c>
      <c r="BL112" s="15" t="s">
        <v>133</v>
      </c>
      <c r="BM112" s="213" t="s">
        <v>193</v>
      </c>
    </row>
    <row r="113" s="2" customFormat="1">
      <c r="A113" s="36"/>
      <c r="B113" s="37"/>
      <c r="C113" s="38"/>
      <c r="D113" s="215" t="s">
        <v>134</v>
      </c>
      <c r="E113" s="38"/>
      <c r="F113" s="216" t="s">
        <v>194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134</v>
      </c>
      <c r="AU113" s="15" t="s">
        <v>78</v>
      </c>
    </row>
    <row r="114" s="2" customFormat="1" ht="16.5" customHeight="1">
      <c r="A114" s="36"/>
      <c r="B114" s="37"/>
      <c r="C114" s="202" t="s">
        <v>164</v>
      </c>
      <c r="D114" s="202" t="s">
        <v>128</v>
      </c>
      <c r="E114" s="203" t="s">
        <v>195</v>
      </c>
      <c r="F114" s="204" t="s">
        <v>196</v>
      </c>
      <c r="G114" s="205" t="s">
        <v>138</v>
      </c>
      <c r="H114" s="206">
        <v>0</v>
      </c>
      <c r="I114" s="207"/>
      <c r="J114" s="208">
        <f>ROUND(I114*H114,2)</f>
        <v>0</v>
      </c>
      <c r="K114" s="204" t="s">
        <v>132</v>
      </c>
      <c r="L114" s="42"/>
      <c r="M114" s="209" t="s">
        <v>19</v>
      </c>
      <c r="N114" s="210" t="s">
        <v>41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133</v>
      </c>
      <c r="AT114" s="213" t="s">
        <v>128</v>
      </c>
      <c r="AU114" s="213" t="s">
        <v>78</v>
      </c>
      <c r="AY114" s="15" t="s">
        <v>125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78</v>
      </c>
      <c r="BK114" s="214">
        <f>ROUND(I114*H114,2)</f>
        <v>0</v>
      </c>
      <c r="BL114" s="15" t="s">
        <v>133</v>
      </c>
      <c r="BM114" s="213" t="s">
        <v>197</v>
      </c>
    </row>
    <row r="115" s="2" customFormat="1">
      <c r="A115" s="36"/>
      <c r="B115" s="37"/>
      <c r="C115" s="38"/>
      <c r="D115" s="215" t="s">
        <v>134</v>
      </c>
      <c r="E115" s="38"/>
      <c r="F115" s="216" t="s">
        <v>198</v>
      </c>
      <c r="G115" s="38"/>
      <c r="H115" s="38"/>
      <c r="I115" s="217"/>
      <c r="J115" s="38"/>
      <c r="K115" s="38"/>
      <c r="L115" s="42"/>
      <c r="M115" s="220"/>
      <c r="N115" s="221"/>
      <c r="O115" s="222"/>
      <c r="P115" s="222"/>
      <c r="Q115" s="222"/>
      <c r="R115" s="222"/>
      <c r="S115" s="222"/>
      <c r="T115" s="22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134</v>
      </c>
      <c r="AU115" s="15" t="s">
        <v>78</v>
      </c>
    </row>
    <row r="116" s="2" customFormat="1" ht="6.96" customHeight="1">
      <c r="A116" s="36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42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sheetProtection sheet="1" autoFilter="0" formatColumns="0" formatRows="0" objects="1" scenarios="1" spinCount="100000" saltValue="BsMUErMHiqmH2fA7NHeK/xvBOVRePBvtF/peT0m9/ZUskEgPommncTHAMYLtPoBgnUZln3G8ZoN6GZslF+lIpw==" hashValue="R5dCEOLRhOMbBQK1elWClxBgpuqRbyNYHTO0+v/ZCBCvULIRtBjuNVkS0KCqm3xlVBm3YIdHx2mNDdPa6rtzBg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199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ROUND((SUM(BE83:BE101)),  2)</f>
        <v>0</v>
      </c>
      <c r="G33" s="36"/>
      <c r="H33" s="36"/>
      <c r="I33" s="146">
        <v>0.20999999999999999</v>
      </c>
      <c r="J33" s="145">
        <f>ROUND(((SUM(BE83:BE101))*I33),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ROUND((SUM(BF83:BF101)),  2)</f>
        <v>0</v>
      </c>
      <c r="G34" s="36"/>
      <c r="H34" s="36"/>
      <c r="I34" s="146">
        <v>0.14999999999999999</v>
      </c>
      <c r="J34" s="145">
        <f>ROUND(((SUM(BF83:BF101))*I34),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ROUND((SUM(BG83:BG101)),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ROUND((SUM(BH83:BH101)),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ROUND((SUM(BI83:BI101)),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PS03 - Místní rádiová síť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107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108</v>
      </c>
      <c r="E62" s="172"/>
      <c r="F62" s="172"/>
      <c r="G62" s="172"/>
      <c r="H62" s="172"/>
      <c r="I62" s="172"/>
      <c r="J62" s="173">
        <f>J92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109</v>
      </c>
      <c r="E63" s="166"/>
      <c r="F63" s="166"/>
      <c r="G63" s="166"/>
      <c r="H63" s="166"/>
      <c r="I63" s="166"/>
      <c r="J63" s="167">
        <f>J99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zabezpečovacího zařízení v úseku Hlinsko - Medlešice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100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PS03 - Místní rádiová síť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30" t="s">
        <v>23</v>
      </c>
      <c r="J77" s="70" t="str">
        <f>IF(J12="","",J12)</f>
        <v>12. 10. 2023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33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111</v>
      </c>
      <c r="D82" s="178" t="s">
        <v>55</v>
      </c>
      <c r="E82" s="178" t="s">
        <v>51</v>
      </c>
      <c r="F82" s="178" t="s">
        <v>52</v>
      </c>
      <c r="G82" s="178" t="s">
        <v>112</v>
      </c>
      <c r="H82" s="178" t="s">
        <v>113</v>
      </c>
      <c r="I82" s="178" t="s">
        <v>114</v>
      </c>
      <c r="J82" s="178" t="s">
        <v>104</v>
      </c>
      <c r="K82" s="179" t="s">
        <v>115</v>
      </c>
      <c r="L82" s="180"/>
      <c r="M82" s="90" t="s">
        <v>19</v>
      </c>
      <c r="N82" s="91" t="s">
        <v>40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P84+P99</f>
        <v>0</v>
      </c>
      <c r="Q83" s="94"/>
      <c r="R83" s="183">
        <f>R84+R99</f>
        <v>0</v>
      </c>
      <c r="S83" s="94"/>
      <c r="T83" s="184">
        <f>T84+T99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69</v>
      </c>
      <c r="AU83" s="15" t="s">
        <v>105</v>
      </c>
      <c r="BK83" s="185">
        <f>BK84+BK99</f>
        <v>0</v>
      </c>
    </row>
    <row r="84" s="12" customFormat="1" ht="25.92" customHeight="1">
      <c r="A84" s="12"/>
      <c r="B84" s="186"/>
      <c r="C84" s="187"/>
      <c r="D84" s="188" t="s">
        <v>69</v>
      </c>
      <c r="E84" s="189" t="s">
        <v>123</v>
      </c>
      <c r="F84" s="189" t="s">
        <v>124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P85+P92</f>
        <v>0</v>
      </c>
      <c r="Q84" s="194"/>
      <c r="R84" s="195">
        <f>R85+R92</f>
        <v>0</v>
      </c>
      <c r="S84" s="194"/>
      <c r="T84" s="196">
        <f>T85+T92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78</v>
      </c>
      <c r="AT84" s="198" t="s">
        <v>69</v>
      </c>
      <c r="AU84" s="198" t="s">
        <v>70</v>
      </c>
      <c r="AY84" s="197" t="s">
        <v>125</v>
      </c>
      <c r="BK84" s="199">
        <f>BK85+BK92</f>
        <v>0</v>
      </c>
    </row>
    <row r="85" s="12" customFormat="1" ht="22.8" customHeight="1">
      <c r="A85" s="12"/>
      <c r="B85" s="186"/>
      <c r="C85" s="187"/>
      <c r="D85" s="188" t="s">
        <v>69</v>
      </c>
      <c r="E85" s="200" t="s">
        <v>126</v>
      </c>
      <c r="F85" s="200" t="s">
        <v>127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SUM(P86:P91)</f>
        <v>0</v>
      </c>
      <c r="Q85" s="194"/>
      <c r="R85" s="195">
        <f>SUM(R86:R91)</f>
        <v>0</v>
      </c>
      <c r="S85" s="194"/>
      <c r="T85" s="196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78</v>
      </c>
      <c r="AT85" s="198" t="s">
        <v>69</v>
      </c>
      <c r="AU85" s="198" t="s">
        <v>78</v>
      </c>
      <c r="AY85" s="197" t="s">
        <v>125</v>
      </c>
      <c r="BK85" s="199">
        <f>SUM(BK86:BK91)</f>
        <v>0</v>
      </c>
    </row>
    <row r="86" s="2" customFormat="1" ht="21.75" customHeight="1">
      <c r="A86" s="36"/>
      <c r="B86" s="37"/>
      <c r="C86" s="202" t="s">
        <v>78</v>
      </c>
      <c r="D86" s="202" t="s">
        <v>128</v>
      </c>
      <c r="E86" s="203" t="s">
        <v>129</v>
      </c>
      <c r="F86" s="204" t="s">
        <v>130</v>
      </c>
      <c r="G86" s="205" t="s">
        <v>131</v>
      </c>
      <c r="H86" s="206">
        <v>40</v>
      </c>
      <c r="I86" s="207"/>
      <c r="J86" s="208">
        <f>ROUND(I86*H86,2)</f>
        <v>0</v>
      </c>
      <c r="K86" s="204" t="s">
        <v>132</v>
      </c>
      <c r="L86" s="42"/>
      <c r="M86" s="209" t="s">
        <v>19</v>
      </c>
      <c r="N86" s="210" t="s">
        <v>41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133</v>
      </c>
      <c r="AT86" s="213" t="s">
        <v>128</v>
      </c>
      <c r="AU86" s="213" t="s">
        <v>80</v>
      </c>
      <c r="AY86" s="15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78</v>
      </c>
      <c r="BK86" s="214">
        <f>ROUND(I86*H86,2)</f>
        <v>0</v>
      </c>
      <c r="BL86" s="15" t="s">
        <v>133</v>
      </c>
      <c r="BM86" s="213" t="s">
        <v>80</v>
      </c>
    </row>
    <row r="87" s="2" customFormat="1">
      <c r="A87" s="36"/>
      <c r="B87" s="37"/>
      <c r="C87" s="38"/>
      <c r="D87" s="215" t="s">
        <v>134</v>
      </c>
      <c r="E87" s="38"/>
      <c r="F87" s="216" t="s">
        <v>135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80</v>
      </c>
    </row>
    <row r="88" s="2" customFormat="1" ht="16.5" customHeight="1">
      <c r="A88" s="36"/>
      <c r="B88" s="37"/>
      <c r="C88" s="202" t="s">
        <v>80</v>
      </c>
      <c r="D88" s="202" t="s">
        <v>128</v>
      </c>
      <c r="E88" s="203" t="s">
        <v>136</v>
      </c>
      <c r="F88" s="204" t="s">
        <v>137</v>
      </c>
      <c r="G88" s="205" t="s">
        <v>138</v>
      </c>
      <c r="H88" s="206">
        <v>8</v>
      </c>
      <c r="I88" s="207"/>
      <c r="J88" s="208">
        <f>ROUND(I88*H88,2)</f>
        <v>0</v>
      </c>
      <c r="K88" s="204" t="s">
        <v>132</v>
      </c>
      <c r="L88" s="42"/>
      <c r="M88" s="209" t="s">
        <v>19</v>
      </c>
      <c r="N88" s="210" t="s">
        <v>41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133</v>
      </c>
      <c r="AT88" s="213" t="s">
        <v>128</v>
      </c>
      <c r="AU88" s="213" t="s">
        <v>80</v>
      </c>
      <c r="AY88" s="15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78</v>
      </c>
      <c r="BK88" s="214">
        <f>ROUND(I88*H88,2)</f>
        <v>0</v>
      </c>
      <c r="BL88" s="15" t="s">
        <v>133</v>
      </c>
      <c r="BM88" s="213" t="s">
        <v>133</v>
      </c>
    </row>
    <row r="89" s="2" customFormat="1">
      <c r="A89" s="36"/>
      <c r="B89" s="37"/>
      <c r="C89" s="38"/>
      <c r="D89" s="215" t="s">
        <v>134</v>
      </c>
      <c r="E89" s="38"/>
      <c r="F89" s="216" t="s">
        <v>139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80</v>
      </c>
    </row>
    <row r="90" s="2" customFormat="1" ht="16.5" customHeight="1">
      <c r="A90" s="36"/>
      <c r="B90" s="37"/>
      <c r="C90" s="202" t="s">
        <v>140</v>
      </c>
      <c r="D90" s="202" t="s">
        <v>128</v>
      </c>
      <c r="E90" s="203" t="s">
        <v>141</v>
      </c>
      <c r="F90" s="204" t="s">
        <v>142</v>
      </c>
      <c r="G90" s="205" t="s">
        <v>138</v>
      </c>
      <c r="H90" s="206">
        <v>16</v>
      </c>
      <c r="I90" s="207"/>
      <c r="J90" s="208">
        <f>ROUND(I90*H90,2)</f>
        <v>0</v>
      </c>
      <c r="K90" s="204" t="s">
        <v>132</v>
      </c>
      <c r="L90" s="42"/>
      <c r="M90" s="209" t="s">
        <v>19</v>
      </c>
      <c r="N90" s="210" t="s">
        <v>41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133</v>
      </c>
      <c r="AT90" s="213" t="s">
        <v>128</v>
      </c>
      <c r="AU90" s="213" t="s">
        <v>80</v>
      </c>
      <c r="AY90" s="15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78</v>
      </c>
      <c r="BK90" s="214">
        <f>ROUND(I90*H90,2)</f>
        <v>0</v>
      </c>
      <c r="BL90" s="15" t="s">
        <v>133</v>
      </c>
      <c r="BM90" s="213" t="s">
        <v>143</v>
      </c>
    </row>
    <row r="91" s="2" customFormat="1">
      <c r="A91" s="36"/>
      <c r="B91" s="37"/>
      <c r="C91" s="38"/>
      <c r="D91" s="215" t="s">
        <v>134</v>
      </c>
      <c r="E91" s="38"/>
      <c r="F91" s="216" t="s">
        <v>144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80</v>
      </c>
    </row>
    <row r="92" s="12" customFormat="1" ht="22.8" customHeight="1">
      <c r="A92" s="12"/>
      <c r="B92" s="186"/>
      <c r="C92" s="187"/>
      <c r="D92" s="188" t="s">
        <v>69</v>
      </c>
      <c r="E92" s="200" t="s">
        <v>145</v>
      </c>
      <c r="F92" s="200" t="s">
        <v>146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SUM(P93:P98)</f>
        <v>0</v>
      </c>
      <c r="Q92" s="194"/>
      <c r="R92" s="195">
        <f>SUM(R93:R98)</f>
        <v>0</v>
      </c>
      <c r="S92" s="194"/>
      <c r="T92" s="196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78</v>
      </c>
      <c r="AT92" s="198" t="s">
        <v>69</v>
      </c>
      <c r="AU92" s="198" t="s">
        <v>78</v>
      </c>
      <c r="AY92" s="197" t="s">
        <v>125</v>
      </c>
      <c r="BK92" s="199">
        <f>SUM(BK93:BK98)</f>
        <v>0</v>
      </c>
    </row>
    <row r="93" s="2" customFormat="1" ht="16.5" customHeight="1">
      <c r="A93" s="36"/>
      <c r="B93" s="37"/>
      <c r="C93" s="202" t="s">
        <v>133</v>
      </c>
      <c r="D93" s="202" t="s">
        <v>128</v>
      </c>
      <c r="E93" s="203" t="s">
        <v>200</v>
      </c>
      <c r="F93" s="204" t="s">
        <v>201</v>
      </c>
      <c r="G93" s="205" t="s">
        <v>149</v>
      </c>
      <c r="H93" s="206">
        <v>1</v>
      </c>
      <c r="I93" s="207"/>
      <c r="J93" s="208">
        <f>ROUND(I93*H93,2)</f>
        <v>0</v>
      </c>
      <c r="K93" s="204" t="s">
        <v>132</v>
      </c>
      <c r="L93" s="42"/>
      <c r="M93" s="209" t="s">
        <v>19</v>
      </c>
      <c r="N93" s="210" t="s">
        <v>41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133</v>
      </c>
      <c r="AT93" s="213" t="s">
        <v>128</v>
      </c>
      <c r="AU93" s="213" t="s">
        <v>80</v>
      </c>
      <c r="AY93" s="15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78</v>
      </c>
      <c r="BK93" s="214">
        <f>ROUND(I93*H93,2)</f>
        <v>0</v>
      </c>
      <c r="BL93" s="15" t="s">
        <v>133</v>
      </c>
      <c r="BM93" s="213" t="s">
        <v>150</v>
      </c>
    </row>
    <row r="94" s="2" customFormat="1">
      <c r="A94" s="36"/>
      <c r="B94" s="37"/>
      <c r="C94" s="38"/>
      <c r="D94" s="215" t="s">
        <v>134</v>
      </c>
      <c r="E94" s="38"/>
      <c r="F94" s="216" t="s">
        <v>202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134</v>
      </c>
      <c r="AU94" s="15" t="s">
        <v>80</v>
      </c>
    </row>
    <row r="95" s="2" customFormat="1" ht="16.5" customHeight="1">
      <c r="A95" s="36"/>
      <c r="B95" s="37"/>
      <c r="C95" s="202" t="s">
        <v>152</v>
      </c>
      <c r="D95" s="202" t="s">
        <v>128</v>
      </c>
      <c r="E95" s="203" t="s">
        <v>203</v>
      </c>
      <c r="F95" s="204" t="s">
        <v>204</v>
      </c>
      <c r="G95" s="205" t="s">
        <v>149</v>
      </c>
      <c r="H95" s="206">
        <v>4</v>
      </c>
      <c r="I95" s="207"/>
      <c r="J95" s="208">
        <f>ROUND(I95*H95,2)</f>
        <v>0</v>
      </c>
      <c r="K95" s="204" t="s">
        <v>132</v>
      </c>
      <c r="L95" s="42"/>
      <c r="M95" s="209" t="s">
        <v>19</v>
      </c>
      <c r="N95" s="210" t="s">
        <v>41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133</v>
      </c>
      <c r="AT95" s="213" t="s">
        <v>128</v>
      </c>
      <c r="AU95" s="213" t="s">
        <v>80</v>
      </c>
      <c r="AY95" s="15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78</v>
      </c>
      <c r="BK95" s="214">
        <f>ROUND(I95*H95,2)</f>
        <v>0</v>
      </c>
      <c r="BL95" s="15" t="s">
        <v>133</v>
      </c>
      <c r="BM95" s="213" t="s">
        <v>155</v>
      </c>
    </row>
    <row r="96" s="2" customFormat="1">
      <c r="A96" s="36"/>
      <c r="B96" s="37"/>
      <c r="C96" s="38"/>
      <c r="D96" s="215" t="s">
        <v>134</v>
      </c>
      <c r="E96" s="38"/>
      <c r="F96" s="216" t="s">
        <v>205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80</v>
      </c>
    </row>
    <row r="97" s="2" customFormat="1" ht="16.5" customHeight="1">
      <c r="A97" s="36"/>
      <c r="B97" s="37"/>
      <c r="C97" s="224" t="s">
        <v>161</v>
      </c>
      <c r="D97" s="224" t="s">
        <v>206</v>
      </c>
      <c r="E97" s="225" t="s">
        <v>207</v>
      </c>
      <c r="F97" s="226" t="s">
        <v>208</v>
      </c>
      <c r="G97" s="227" t="s">
        <v>149</v>
      </c>
      <c r="H97" s="228">
        <v>4</v>
      </c>
      <c r="I97" s="229"/>
      <c r="J97" s="230">
        <f>ROUND(I97*H97,2)</f>
        <v>0</v>
      </c>
      <c r="K97" s="226" t="s">
        <v>209</v>
      </c>
      <c r="L97" s="231"/>
      <c r="M97" s="232" t="s">
        <v>19</v>
      </c>
      <c r="N97" s="233" t="s">
        <v>41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150</v>
      </c>
      <c r="AT97" s="213" t="s">
        <v>206</v>
      </c>
      <c r="AU97" s="213" t="s">
        <v>80</v>
      </c>
      <c r="AY97" s="15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78</v>
      </c>
      <c r="BK97" s="214">
        <f>ROUND(I97*H97,2)</f>
        <v>0</v>
      </c>
      <c r="BL97" s="15" t="s">
        <v>133</v>
      </c>
      <c r="BM97" s="213" t="s">
        <v>210</v>
      </c>
    </row>
    <row r="98" s="2" customFormat="1">
      <c r="A98" s="36"/>
      <c r="B98" s="37"/>
      <c r="C98" s="38"/>
      <c r="D98" s="215" t="s">
        <v>134</v>
      </c>
      <c r="E98" s="38"/>
      <c r="F98" s="216" t="s">
        <v>208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134</v>
      </c>
      <c r="AU98" s="15" t="s">
        <v>80</v>
      </c>
    </row>
    <row r="99" s="12" customFormat="1" ht="25.92" customHeight="1">
      <c r="A99" s="12"/>
      <c r="B99" s="186"/>
      <c r="C99" s="187"/>
      <c r="D99" s="188" t="s">
        <v>69</v>
      </c>
      <c r="E99" s="189" t="s">
        <v>187</v>
      </c>
      <c r="F99" s="189" t="s">
        <v>188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SUM(P100:P101)</f>
        <v>0</v>
      </c>
      <c r="Q99" s="194"/>
      <c r="R99" s="195">
        <f>SUM(R100:R101)</f>
        <v>0</v>
      </c>
      <c r="S99" s="194"/>
      <c r="T99" s="196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78</v>
      </c>
      <c r="AT99" s="198" t="s">
        <v>69</v>
      </c>
      <c r="AU99" s="198" t="s">
        <v>70</v>
      </c>
      <c r="AY99" s="197" t="s">
        <v>125</v>
      </c>
      <c r="BK99" s="199">
        <f>SUM(BK100:BK101)</f>
        <v>0</v>
      </c>
    </row>
    <row r="100" s="2" customFormat="1" ht="16.5" customHeight="1">
      <c r="A100" s="36"/>
      <c r="B100" s="37"/>
      <c r="C100" s="202" t="s">
        <v>143</v>
      </c>
      <c r="D100" s="202" t="s">
        <v>128</v>
      </c>
      <c r="E100" s="203" t="s">
        <v>195</v>
      </c>
      <c r="F100" s="204" t="s">
        <v>196</v>
      </c>
      <c r="G100" s="205" t="s">
        <v>138</v>
      </c>
      <c r="H100" s="206">
        <v>0</v>
      </c>
      <c r="I100" s="207"/>
      <c r="J100" s="208">
        <f>ROUND(I100*H100,2)</f>
        <v>0</v>
      </c>
      <c r="K100" s="204" t="s">
        <v>132</v>
      </c>
      <c r="L100" s="42"/>
      <c r="M100" s="209" t="s">
        <v>19</v>
      </c>
      <c r="N100" s="210" t="s">
        <v>41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133</v>
      </c>
      <c r="AT100" s="213" t="s">
        <v>128</v>
      </c>
      <c r="AU100" s="213" t="s">
        <v>78</v>
      </c>
      <c r="AY100" s="15" t="s">
        <v>125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78</v>
      </c>
      <c r="BK100" s="214">
        <f>ROUND(I100*H100,2)</f>
        <v>0</v>
      </c>
      <c r="BL100" s="15" t="s">
        <v>133</v>
      </c>
      <c r="BM100" s="213" t="s">
        <v>159</v>
      </c>
    </row>
    <row r="101" s="2" customFormat="1">
      <c r="A101" s="36"/>
      <c r="B101" s="37"/>
      <c r="C101" s="38"/>
      <c r="D101" s="215" t="s">
        <v>134</v>
      </c>
      <c r="E101" s="38"/>
      <c r="F101" s="216" t="s">
        <v>198</v>
      </c>
      <c r="G101" s="38"/>
      <c r="H101" s="38"/>
      <c r="I101" s="217"/>
      <c r="J101" s="38"/>
      <c r="K101" s="38"/>
      <c r="L101" s="42"/>
      <c r="M101" s="220"/>
      <c r="N101" s="221"/>
      <c r="O101" s="222"/>
      <c r="P101" s="222"/>
      <c r="Q101" s="222"/>
      <c r="R101" s="222"/>
      <c r="S101" s="222"/>
      <c r="T101" s="22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134</v>
      </c>
      <c r="AU101" s="15" t="s">
        <v>78</v>
      </c>
    </row>
    <row r="102" s="2" customFormat="1" ht="6.96" customHeight="1">
      <c r="A102" s="36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42"/>
      <c r="M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</sheetData>
  <sheetProtection sheet="1" autoFilter="0" formatColumns="0" formatRows="0" objects="1" scenarios="1" spinCount="100000" saltValue="74P9+DWVFTdWPm1SkHHPY7925Id3ieLPkVKOGO/4veY1VAVZpmDEs6NFygV9QB/acCWJMqecI/hE3084LPlgfw==" hashValue="hL1yZS8dVrRKp1A0oaAXCcM8kkeNVv/ZjPvMYstc7Jpd/gF2ydWmSoZYuXfpyQDukD8zi8okITphuzPH5940zw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211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ROUND((SUM(BE83:BE103)),  2)</f>
        <v>0</v>
      </c>
      <c r="G33" s="36"/>
      <c r="H33" s="36"/>
      <c r="I33" s="146">
        <v>0.20999999999999999</v>
      </c>
      <c r="J33" s="145">
        <f>ROUND(((SUM(BE83:BE103))*I33),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ROUND((SUM(BF83:BF103)),  2)</f>
        <v>0</v>
      </c>
      <c r="G34" s="36"/>
      <c r="H34" s="36"/>
      <c r="I34" s="146">
        <v>0.14999999999999999</v>
      </c>
      <c r="J34" s="145">
        <f>ROUND(((SUM(BF83:BF103))*I34),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ROUND((SUM(BG83:BG103)),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ROUND((SUM(BH83:BH103)),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ROUND((SUM(BI83:BI103)),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PS04 - Kamerový systém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107</v>
      </c>
      <c r="E61" s="172"/>
      <c r="F61" s="172"/>
      <c r="G61" s="172"/>
      <c r="H61" s="172"/>
      <c r="I61" s="172"/>
      <c r="J61" s="173">
        <f>J85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108</v>
      </c>
      <c r="E62" s="172"/>
      <c r="F62" s="172"/>
      <c r="G62" s="172"/>
      <c r="H62" s="172"/>
      <c r="I62" s="172"/>
      <c r="J62" s="173">
        <f>J92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109</v>
      </c>
      <c r="E63" s="166"/>
      <c r="F63" s="166"/>
      <c r="G63" s="166"/>
      <c r="H63" s="166"/>
      <c r="I63" s="166"/>
      <c r="J63" s="167">
        <f>J101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Oprava zabezpečovacího zařízení v úseku Hlinsko - Medlešice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100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PS04 - Kamerový systém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30" t="s">
        <v>23</v>
      </c>
      <c r="J77" s="70" t="str">
        <f>IF(J12="","",J12)</f>
        <v>12. 10. 2023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33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5"/>
      <c r="B82" s="176"/>
      <c r="C82" s="177" t="s">
        <v>111</v>
      </c>
      <c r="D82" s="178" t="s">
        <v>55</v>
      </c>
      <c r="E82" s="178" t="s">
        <v>51</v>
      </c>
      <c r="F82" s="178" t="s">
        <v>52</v>
      </c>
      <c r="G82" s="178" t="s">
        <v>112</v>
      </c>
      <c r="H82" s="178" t="s">
        <v>113</v>
      </c>
      <c r="I82" s="178" t="s">
        <v>114</v>
      </c>
      <c r="J82" s="178" t="s">
        <v>104</v>
      </c>
      <c r="K82" s="179" t="s">
        <v>115</v>
      </c>
      <c r="L82" s="180"/>
      <c r="M82" s="90" t="s">
        <v>19</v>
      </c>
      <c r="N82" s="91" t="s">
        <v>40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38"/>
      <c r="J83" s="181">
        <f>BK83</f>
        <v>0</v>
      </c>
      <c r="K83" s="38"/>
      <c r="L83" s="42"/>
      <c r="M83" s="93"/>
      <c r="N83" s="182"/>
      <c r="O83" s="94"/>
      <c r="P83" s="183">
        <f>P84+P101</f>
        <v>0</v>
      </c>
      <c r="Q83" s="94"/>
      <c r="R83" s="183">
        <f>R84+R101</f>
        <v>0</v>
      </c>
      <c r="S83" s="94"/>
      <c r="T83" s="184">
        <f>T84+T101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69</v>
      </c>
      <c r="AU83" s="15" t="s">
        <v>105</v>
      </c>
      <c r="BK83" s="185">
        <f>BK84+BK101</f>
        <v>0</v>
      </c>
    </row>
    <row r="84" s="12" customFormat="1" ht="25.92" customHeight="1">
      <c r="A84" s="12"/>
      <c r="B84" s="186"/>
      <c r="C84" s="187"/>
      <c r="D84" s="188" t="s">
        <v>69</v>
      </c>
      <c r="E84" s="189" t="s">
        <v>123</v>
      </c>
      <c r="F84" s="189" t="s">
        <v>124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P85+P92</f>
        <v>0</v>
      </c>
      <c r="Q84" s="194"/>
      <c r="R84" s="195">
        <f>R85+R92</f>
        <v>0</v>
      </c>
      <c r="S84" s="194"/>
      <c r="T84" s="196">
        <f>T85+T92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78</v>
      </c>
      <c r="AT84" s="198" t="s">
        <v>69</v>
      </c>
      <c r="AU84" s="198" t="s">
        <v>70</v>
      </c>
      <c r="AY84" s="197" t="s">
        <v>125</v>
      </c>
      <c r="BK84" s="199">
        <f>BK85+BK92</f>
        <v>0</v>
      </c>
    </row>
    <row r="85" s="12" customFormat="1" ht="22.8" customHeight="1">
      <c r="A85" s="12"/>
      <c r="B85" s="186"/>
      <c r="C85" s="187"/>
      <c r="D85" s="188" t="s">
        <v>69</v>
      </c>
      <c r="E85" s="200" t="s">
        <v>126</v>
      </c>
      <c r="F85" s="200" t="s">
        <v>127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SUM(P86:P91)</f>
        <v>0</v>
      </c>
      <c r="Q85" s="194"/>
      <c r="R85" s="195">
        <f>SUM(R86:R91)</f>
        <v>0</v>
      </c>
      <c r="S85" s="194"/>
      <c r="T85" s="196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78</v>
      </c>
      <c r="AT85" s="198" t="s">
        <v>69</v>
      </c>
      <c r="AU85" s="198" t="s">
        <v>78</v>
      </c>
      <c r="AY85" s="197" t="s">
        <v>125</v>
      </c>
      <c r="BK85" s="199">
        <f>SUM(BK86:BK91)</f>
        <v>0</v>
      </c>
    </row>
    <row r="86" s="2" customFormat="1" ht="21.75" customHeight="1">
      <c r="A86" s="36"/>
      <c r="B86" s="37"/>
      <c r="C86" s="202" t="s">
        <v>78</v>
      </c>
      <c r="D86" s="202" t="s">
        <v>128</v>
      </c>
      <c r="E86" s="203" t="s">
        <v>129</v>
      </c>
      <c r="F86" s="204" t="s">
        <v>130</v>
      </c>
      <c r="G86" s="205" t="s">
        <v>131</v>
      </c>
      <c r="H86" s="206">
        <v>10</v>
      </c>
      <c r="I86" s="207"/>
      <c r="J86" s="208">
        <f>ROUND(I86*H86,2)</f>
        <v>0</v>
      </c>
      <c r="K86" s="204" t="s">
        <v>132</v>
      </c>
      <c r="L86" s="42"/>
      <c r="M86" s="209" t="s">
        <v>19</v>
      </c>
      <c r="N86" s="210" t="s">
        <v>41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133</v>
      </c>
      <c r="AT86" s="213" t="s">
        <v>128</v>
      </c>
      <c r="AU86" s="213" t="s">
        <v>80</v>
      </c>
      <c r="AY86" s="15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78</v>
      </c>
      <c r="BK86" s="214">
        <f>ROUND(I86*H86,2)</f>
        <v>0</v>
      </c>
      <c r="BL86" s="15" t="s">
        <v>133</v>
      </c>
      <c r="BM86" s="213" t="s">
        <v>80</v>
      </c>
    </row>
    <row r="87" s="2" customFormat="1">
      <c r="A87" s="36"/>
      <c r="B87" s="37"/>
      <c r="C87" s="38"/>
      <c r="D87" s="215" t="s">
        <v>134</v>
      </c>
      <c r="E87" s="38"/>
      <c r="F87" s="216" t="s">
        <v>135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80</v>
      </c>
    </row>
    <row r="88" s="2" customFormat="1" ht="16.5" customHeight="1">
      <c r="A88" s="36"/>
      <c r="B88" s="37"/>
      <c r="C88" s="202" t="s">
        <v>80</v>
      </c>
      <c r="D88" s="202" t="s">
        <v>128</v>
      </c>
      <c r="E88" s="203" t="s">
        <v>136</v>
      </c>
      <c r="F88" s="204" t="s">
        <v>137</v>
      </c>
      <c r="G88" s="205" t="s">
        <v>138</v>
      </c>
      <c r="H88" s="206">
        <v>2</v>
      </c>
      <c r="I88" s="207"/>
      <c r="J88" s="208">
        <f>ROUND(I88*H88,2)</f>
        <v>0</v>
      </c>
      <c r="K88" s="204" t="s">
        <v>132</v>
      </c>
      <c r="L88" s="42"/>
      <c r="M88" s="209" t="s">
        <v>19</v>
      </c>
      <c r="N88" s="210" t="s">
        <v>41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133</v>
      </c>
      <c r="AT88" s="213" t="s">
        <v>128</v>
      </c>
      <c r="AU88" s="213" t="s">
        <v>80</v>
      </c>
      <c r="AY88" s="15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78</v>
      </c>
      <c r="BK88" s="214">
        <f>ROUND(I88*H88,2)</f>
        <v>0</v>
      </c>
      <c r="BL88" s="15" t="s">
        <v>133</v>
      </c>
      <c r="BM88" s="213" t="s">
        <v>133</v>
      </c>
    </row>
    <row r="89" s="2" customFormat="1">
      <c r="A89" s="36"/>
      <c r="B89" s="37"/>
      <c r="C89" s="38"/>
      <c r="D89" s="215" t="s">
        <v>134</v>
      </c>
      <c r="E89" s="38"/>
      <c r="F89" s="216" t="s">
        <v>139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80</v>
      </c>
    </row>
    <row r="90" s="2" customFormat="1" ht="16.5" customHeight="1">
      <c r="A90" s="36"/>
      <c r="B90" s="37"/>
      <c r="C90" s="202" t="s">
        <v>140</v>
      </c>
      <c r="D90" s="202" t="s">
        <v>128</v>
      </c>
      <c r="E90" s="203" t="s">
        <v>141</v>
      </c>
      <c r="F90" s="204" t="s">
        <v>142</v>
      </c>
      <c r="G90" s="205" t="s">
        <v>138</v>
      </c>
      <c r="H90" s="206">
        <v>2</v>
      </c>
      <c r="I90" s="207"/>
      <c r="J90" s="208">
        <f>ROUND(I90*H90,2)</f>
        <v>0</v>
      </c>
      <c r="K90" s="204" t="s">
        <v>132</v>
      </c>
      <c r="L90" s="42"/>
      <c r="M90" s="209" t="s">
        <v>19</v>
      </c>
      <c r="N90" s="210" t="s">
        <v>41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133</v>
      </c>
      <c r="AT90" s="213" t="s">
        <v>128</v>
      </c>
      <c r="AU90" s="213" t="s">
        <v>80</v>
      </c>
      <c r="AY90" s="15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78</v>
      </c>
      <c r="BK90" s="214">
        <f>ROUND(I90*H90,2)</f>
        <v>0</v>
      </c>
      <c r="BL90" s="15" t="s">
        <v>133</v>
      </c>
      <c r="BM90" s="213" t="s">
        <v>143</v>
      </c>
    </row>
    <row r="91" s="2" customFormat="1">
      <c r="A91" s="36"/>
      <c r="B91" s="37"/>
      <c r="C91" s="38"/>
      <c r="D91" s="215" t="s">
        <v>134</v>
      </c>
      <c r="E91" s="38"/>
      <c r="F91" s="216" t="s">
        <v>144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80</v>
      </c>
    </row>
    <row r="92" s="12" customFormat="1" ht="22.8" customHeight="1">
      <c r="A92" s="12"/>
      <c r="B92" s="186"/>
      <c r="C92" s="187"/>
      <c r="D92" s="188" t="s">
        <v>69</v>
      </c>
      <c r="E92" s="200" t="s">
        <v>145</v>
      </c>
      <c r="F92" s="200" t="s">
        <v>146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SUM(P93:P100)</f>
        <v>0</v>
      </c>
      <c r="Q92" s="194"/>
      <c r="R92" s="195">
        <f>SUM(R93:R100)</f>
        <v>0</v>
      </c>
      <c r="S92" s="194"/>
      <c r="T92" s="196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78</v>
      </c>
      <c r="AT92" s="198" t="s">
        <v>69</v>
      </c>
      <c r="AU92" s="198" t="s">
        <v>78</v>
      </c>
      <c r="AY92" s="197" t="s">
        <v>125</v>
      </c>
      <c r="BK92" s="199">
        <f>SUM(BK93:BK100)</f>
        <v>0</v>
      </c>
    </row>
    <row r="93" s="2" customFormat="1" ht="16.5" customHeight="1">
      <c r="A93" s="36"/>
      <c r="B93" s="37"/>
      <c r="C93" s="202" t="s">
        <v>133</v>
      </c>
      <c r="D93" s="202" t="s">
        <v>128</v>
      </c>
      <c r="E93" s="203" t="s">
        <v>212</v>
      </c>
      <c r="F93" s="204" t="s">
        <v>213</v>
      </c>
      <c r="G93" s="205" t="s">
        <v>149</v>
      </c>
      <c r="H93" s="206">
        <v>2</v>
      </c>
      <c r="I93" s="207"/>
      <c r="J93" s="208">
        <f>ROUND(I93*H93,2)</f>
        <v>0</v>
      </c>
      <c r="K93" s="204" t="s">
        <v>132</v>
      </c>
      <c r="L93" s="42"/>
      <c r="M93" s="209" t="s">
        <v>19</v>
      </c>
      <c r="N93" s="210" t="s">
        <v>41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133</v>
      </c>
      <c r="AT93" s="213" t="s">
        <v>128</v>
      </c>
      <c r="AU93" s="213" t="s">
        <v>80</v>
      </c>
      <c r="AY93" s="15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78</v>
      </c>
      <c r="BK93" s="214">
        <f>ROUND(I93*H93,2)</f>
        <v>0</v>
      </c>
      <c r="BL93" s="15" t="s">
        <v>133</v>
      </c>
      <c r="BM93" s="213" t="s">
        <v>150</v>
      </c>
    </row>
    <row r="94" s="2" customFormat="1">
      <c r="A94" s="36"/>
      <c r="B94" s="37"/>
      <c r="C94" s="38"/>
      <c r="D94" s="215" t="s">
        <v>134</v>
      </c>
      <c r="E94" s="38"/>
      <c r="F94" s="216" t="s">
        <v>214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134</v>
      </c>
      <c r="AU94" s="15" t="s">
        <v>80</v>
      </c>
    </row>
    <row r="95" s="2" customFormat="1" ht="16.5" customHeight="1">
      <c r="A95" s="36"/>
      <c r="B95" s="37"/>
      <c r="C95" s="202" t="s">
        <v>152</v>
      </c>
      <c r="D95" s="202" t="s">
        <v>128</v>
      </c>
      <c r="E95" s="203" t="s">
        <v>215</v>
      </c>
      <c r="F95" s="204" t="s">
        <v>216</v>
      </c>
      <c r="G95" s="205" t="s">
        <v>149</v>
      </c>
      <c r="H95" s="206">
        <v>2</v>
      </c>
      <c r="I95" s="207"/>
      <c r="J95" s="208">
        <f>ROUND(I95*H95,2)</f>
        <v>0</v>
      </c>
      <c r="K95" s="204" t="s">
        <v>132</v>
      </c>
      <c r="L95" s="42"/>
      <c r="M95" s="209" t="s">
        <v>19</v>
      </c>
      <c r="N95" s="210" t="s">
        <v>41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133</v>
      </c>
      <c r="AT95" s="213" t="s">
        <v>128</v>
      </c>
      <c r="AU95" s="213" t="s">
        <v>80</v>
      </c>
      <c r="AY95" s="15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78</v>
      </c>
      <c r="BK95" s="214">
        <f>ROUND(I95*H95,2)</f>
        <v>0</v>
      </c>
      <c r="BL95" s="15" t="s">
        <v>133</v>
      </c>
      <c r="BM95" s="213" t="s">
        <v>155</v>
      </c>
    </row>
    <row r="96" s="2" customFormat="1">
      <c r="A96" s="36"/>
      <c r="B96" s="37"/>
      <c r="C96" s="38"/>
      <c r="D96" s="215" t="s">
        <v>134</v>
      </c>
      <c r="E96" s="38"/>
      <c r="F96" s="216" t="s">
        <v>217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80</v>
      </c>
    </row>
    <row r="97" s="2" customFormat="1" ht="16.5" customHeight="1">
      <c r="A97" s="36"/>
      <c r="B97" s="37"/>
      <c r="C97" s="202" t="s">
        <v>143</v>
      </c>
      <c r="D97" s="202" t="s">
        <v>128</v>
      </c>
      <c r="E97" s="203" t="s">
        <v>218</v>
      </c>
      <c r="F97" s="204" t="s">
        <v>219</v>
      </c>
      <c r="G97" s="205" t="s">
        <v>149</v>
      </c>
      <c r="H97" s="206">
        <v>2</v>
      </c>
      <c r="I97" s="207"/>
      <c r="J97" s="208">
        <f>ROUND(I97*H97,2)</f>
        <v>0</v>
      </c>
      <c r="K97" s="204" t="s">
        <v>132</v>
      </c>
      <c r="L97" s="42"/>
      <c r="M97" s="209" t="s">
        <v>19</v>
      </c>
      <c r="N97" s="210" t="s">
        <v>41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133</v>
      </c>
      <c r="AT97" s="213" t="s">
        <v>128</v>
      </c>
      <c r="AU97" s="213" t="s">
        <v>80</v>
      </c>
      <c r="AY97" s="15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78</v>
      </c>
      <c r="BK97" s="214">
        <f>ROUND(I97*H97,2)</f>
        <v>0</v>
      </c>
      <c r="BL97" s="15" t="s">
        <v>133</v>
      </c>
      <c r="BM97" s="213" t="s">
        <v>159</v>
      </c>
    </row>
    <row r="98" s="2" customFormat="1">
      <c r="A98" s="36"/>
      <c r="B98" s="37"/>
      <c r="C98" s="38"/>
      <c r="D98" s="215" t="s">
        <v>134</v>
      </c>
      <c r="E98" s="38"/>
      <c r="F98" s="216" t="s">
        <v>220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134</v>
      </c>
      <c r="AU98" s="15" t="s">
        <v>80</v>
      </c>
    </row>
    <row r="99" s="2" customFormat="1" ht="16.5" customHeight="1">
      <c r="A99" s="36"/>
      <c r="B99" s="37"/>
      <c r="C99" s="202" t="s">
        <v>161</v>
      </c>
      <c r="D99" s="202" t="s">
        <v>128</v>
      </c>
      <c r="E99" s="203" t="s">
        <v>221</v>
      </c>
      <c r="F99" s="204" t="s">
        <v>222</v>
      </c>
      <c r="G99" s="205" t="s">
        <v>149</v>
      </c>
      <c r="H99" s="206">
        <v>1</v>
      </c>
      <c r="I99" s="207"/>
      <c r="J99" s="208">
        <f>ROUND(I99*H99,2)</f>
        <v>0</v>
      </c>
      <c r="K99" s="204" t="s">
        <v>223</v>
      </c>
      <c r="L99" s="42"/>
      <c r="M99" s="209" t="s">
        <v>19</v>
      </c>
      <c r="N99" s="210" t="s">
        <v>41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133</v>
      </c>
      <c r="AT99" s="213" t="s">
        <v>128</v>
      </c>
      <c r="AU99" s="213" t="s">
        <v>80</v>
      </c>
      <c r="AY99" s="15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78</v>
      </c>
      <c r="BK99" s="214">
        <f>ROUND(I99*H99,2)</f>
        <v>0</v>
      </c>
      <c r="BL99" s="15" t="s">
        <v>133</v>
      </c>
      <c r="BM99" s="213" t="s">
        <v>164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224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134</v>
      </c>
      <c r="AU100" s="15" t="s">
        <v>80</v>
      </c>
    </row>
    <row r="101" s="12" customFormat="1" ht="25.92" customHeight="1">
      <c r="A101" s="12"/>
      <c r="B101" s="186"/>
      <c r="C101" s="187"/>
      <c r="D101" s="188" t="s">
        <v>69</v>
      </c>
      <c r="E101" s="189" t="s">
        <v>187</v>
      </c>
      <c r="F101" s="189" t="s">
        <v>188</v>
      </c>
      <c r="G101" s="187"/>
      <c r="H101" s="187"/>
      <c r="I101" s="190"/>
      <c r="J101" s="191">
        <f>BK101</f>
        <v>0</v>
      </c>
      <c r="K101" s="187"/>
      <c r="L101" s="192"/>
      <c r="M101" s="193"/>
      <c r="N101" s="194"/>
      <c r="O101" s="194"/>
      <c r="P101" s="195">
        <f>SUM(P102:P103)</f>
        <v>0</v>
      </c>
      <c r="Q101" s="194"/>
      <c r="R101" s="195">
        <f>SUM(R102:R103)</f>
        <v>0</v>
      </c>
      <c r="S101" s="194"/>
      <c r="T101" s="196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78</v>
      </c>
      <c r="AT101" s="198" t="s">
        <v>69</v>
      </c>
      <c r="AU101" s="198" t="s">
        <v>70</v>
      </c>
      <c r="AY101" s="197" t="s">
        <v>125</v>
      </c>
      <c r="BK101" s="199">
        <f>SUM(BK102:BK103)</f>
        <v>0</v>
      </c>
    </row>
    <row r="102" s="2" customFormat="1" ht="16.5" customHeight="1">
      <c r="A102" s="36"/>
      <c r="B102" s="37"/>
      <c r="C102" s="202" t="s">
        <v>150</v>
      </c>
      <c r="D102" s="202" t="s">
        <v>128</v>
      </c>
      <c r="E102" s="203" t="s">
        <v>195</v>
      </c>
      <c r="F102" s="204" t="s">
        <v>196</v>
      </c>
      <c r="G102" s="205" t="s">
        <v>138</v>
      </c>
      <c r="H102" s="206">
        <v>0</v>
      </c>
      <c r="I102" s="207"/>
      <c r="J102" s="208">
        <f>ROUND(I102*H102,2)</f>
        <v>0</v>
      </c>
      <c r="K102" s="204" t="s">
        <v>132</v>
      </c>
      <c r="L102" s="42"/>
      <c r="M102" s="209" t="s">
        <v>19</v>
      </c>
      <c r="N102" s="210" t="s">
        <v>41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133</v>
      </c>
      <c r="AT102" s="213" t="s">
        <v>128</v>
      </c>
      <c r="AU102" s="213" t="s">
        <v>78</v>
      </c>
      <c r="AY102" s="15" t="s">
        <v>125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78</v>
      </c>
      <c r="BK102" s="214">
        <f>ROUND(I102*H102,2)</f>
        <v>0</v>
      </c>
      <c r="BL102" s="15" t="s">
        <v>133</v>
      </c>
      <c r="BM102" s="213" t="s">
        <v>168</v>
      </c>
    </row>
    <row r="103" s="2" customFormat="1">
      <c r="A103" s="36"/>
      <c r="B103" s="37"/>
      <c r="C103" s="38"/>
      <c r="D103" s="215" t="s">
        <v>134</v>
      </c>
      <c r="E103" s="38"/>
      <c r="F103" s="216" t="s">
        <v>198</v>
      </c>
      <c r="G103" s="38"/>
      <c r="H103" s="38"/>
      <c r="I103" s="217"/>
      <c r="J103" s="38"/>
      <c r="K103" s="38"/>
      <c r="L103" s="42"/>
      <c r="M103" s="220"/>
      <c r="N103" s="221"/>
      <c r="O103" s="222"/>
      <c r="P103" s="222"/>
      <c r="Q103" s="222"/>
      <c r="R103" s="222"/>
      <c r="S103" s="222"/>
      <c r="T103" s="22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134</v>
      </c>
      <c r="AU103" s="15" t="s">
        <v>78</v>
      </c>
    </row>
    <row r="104" s="2" customFormat="1" ht="6.96" customHeight="1">
      <c r="A104" s="36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42"/>
      <c r="M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</sheetData>
  <sheetProtection sheet="1" autoFilter="0" formatColumns="0" formatRows="0" objects="1" scenarios="1" spinCount="100000" saltValue="SVa7OilX/8qVkIEEcB29I/21JT6kioMhStA4OLCoTxSTRmAT8ruFndDD7/D7+2WxDVOMBLwgqiOmONxh42c5lg==" hashValue="yvEzD4S0PbotWsEmg/8rStovq4q6W44q3mynx5SXXF7BwU0x8S7tBQwO661fwYvNPIpM5l59Pe4o/ndAfqVKjg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225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ROUND((SUM(BE84:BE128)),  2)</f>
        <v>0</v>
      </c>
      <c r="G33" s="36"/>
      <c r="H33" s="36"/>
      <c r="I33" s="146">
        <v>0.20999999999999999</v>
      </c>
      <c r="J33" s="145">
        <f>ROUND(((SUM(BE84:BE128))*I33),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ROUND((SUM(BF84:BF128)),  2)</f>
        <v>0</v>
      </c>
      <c r="G34" s="36"/>
      <c r="H34" s="36"/>
      <c r="I34" s="146">
        <v>0.14999999999999999</v>
      </c>
      <c r="J34" s="145">
        <f>ROUND(((SUM(BF84:BF128))*I34),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ROUND((SUM(BG84:BG128)),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ROUND((SUM(BH84:BH128)),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ROUND((SUM(BI84:BI128)),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PS05 - Informační systém pr...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107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108</v>
      </c>
      <c r="E62" s="172"/>
      <c r="F62" s="172"/>
      <c r="G62" s="172"/>
      <c r="H62" s="172"/>
      <c r="I62" s="172"/>
      <c r="J62" s="173">
        <f>J91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226</v>
      </c>
      <c r="E63" s="172"/>
      <c r="F63" s="172"/>
      <c r="G63" s="172"/>
      <c r="H63" s="172"/>
      <c r="I63" s="172"/>
      <c r="J63" s="173">
        <f>J123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227</v>
      </c>
      <c r="E64" s="166"/>
      <c r="F64" s="166"/>
      <c r="G64" s="166"/>
      <c r="H64" s="166"/>
      <c r="I64" s="166"/>
      <c r="J64" s="167">
        <f>J126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110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Oprava zabezpečovacího zařízení v úseku Hlinsko - Medlešice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100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PS05 - Informační systém pr...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 </v>
      </c>
      <c r="G78" s="38"/>
      <c r="H78" s="38"/>
      <c r="I78" s="30" t="s">
        <v>23</v>
      </c>
      <c r="J78" s="70" t="str">
        <f>IF(J12="","",J12)</f>
        <v>12. 10. 2023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33</v>
      </c>
      <c r="J81" s="34" t="str">
        <f>E24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111</v>
      </c>
      <c r="D83" s="178" t="s">
        <v>55</v>
      </c>
      <c r="E83" s="178" t="s">
        <v>51</v>
      </c>
      <c r="F83" s="178" t="s">
        <v>52</v>
      </c>
      <c r="G83" s="178" t="s">
        <v>112</v>
      </c>
      <c r="H83" s="178" t="s">
        <v>113</v>
      </c>
      <c r="I83" s="178" t="s">
        <v>114</v>
      </c>
      <c r="J83" s="178" t="s">
        <v>104</v>
      </c>
      <c r="K83" s="179" t="s">
        <v>115</v>
      </c>
      <c r="L83" s="180"/>
      <c r="M83" s="90" t="s">
        <v>19</v>
      </c>
      <c r="N83" s="91" t="s">
        <v>40</v>
      </c>
      <c r="O83" s="91" t="s">
        <v>116</v>
      </c>
      <c r="P83" s="91" t="s">
        <v>117</v>
      </c>
      <c r="Q83" s="91" t="s">
        <v>118</v>
      </c>
      <c r="R83" s="91" t="s">
        <v>119</v>
      </c>
      <c r="S83" s="91" t="s">
        <v>120</v>
      </c>
      <c r="T83" s="92" t="s">
        <v>121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122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P85+P126</f>
        <v>0</v>
      </c>
      <c r="Q84" s="94"/>
      <c r="R84" s="183">
        <f>R85+R126</f>
        <v>0</v>
      </c>
      <c r="S84" s="94"/>
      <c r="T84" s="184">
        <f>T85+T126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69</v>
      </c>
      <c r="AU84" s="15" t="s">
        <v>105</v>
      </c>
      <c r="BK84" s="185">
        <f>BK85+BK126</f>
        <v>0</v>
      </c>
    </row>
    <row r="85" s="12" customFormat="1" ht="25.92" customHeight="1">
      <c r="A85" s="12"/>
      <c r="B85" s="186"/>
      <c r="C85" s="187"/>
      <c r="D85" s="188" t="s">
        <v>69</v>
      </c>
      <c r="E85" s="189" t="s">
        <v>123</v>
      </c>
      <c r="F85" s="189" t="s">
        <v>124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P86+P91+P123</f>
        <v>0</v>
      </c>
      <c r="Q85" s="194"/>
      <c r="R85" s="195">
        <f>R86+R91+R123</f>
        <v>0</v>
      </c>
      <c r="S85" s="194"/>
      <c r="T85" s="196">
        <f>T86+T91+T123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78</v>
      </c>
      <c r="AT85" s="198" t="s">
        <v>69</v>
      </c>
      <c r="AU85" s="198" t="s">
        <v>70</v>
      </c>
      <c r="AY85" s="197" t="s">
        <v>125</v>
      </c>
      <c r="BK85" s="199">
        <f>BK86+BK91+BK123</f>
        <v>0</v>
      </c>
    </row>
    <row r="86" s="12" customFormat="1" ht="22.8" customHeight="1">
      <c r="A86" s="12"/>
      <c r="B86" s="186"/>
      <c r="C86" s="187"/>
      <c r="D86" s="188" t="s">
        <v>69</v>
      </c>
      <c r="E86" s="200" t="s">
        <v>126</v>
      </c>
      <c r="F86" s="200" t="s">
        <v>127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SUM(P87:P90)</f>
        <v>0</v>
      </c>
      <c r="Q86" s="194"/>
      <c r="R86" s="195">
        <f>SUM(R87:R90)</f>
        <v>0</v>
      </c>
      <c r="S86" s="194"/>
      <c r="T86" s="196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78</v>
      </c>
      <c r="AT86" s="198" t="s">
        <v>69</v>
      </c>
      <c r="AU86" s="198" t="s">
        <v>78</v>
      </c>
      <c r="AY86" s="197" t="s">
        <v>125</v>
      </c>
      <c r="BK86" s="199">
        <f>SUM(BK87:BK90)</f>
        <v>0</v>
      </c>
    </row>
    <row r="87" s="2" customFormat="1" ht="16.5" customHeight="1">
      <c r="A87" s="36"/>
      <c r="B87" s="37"/>
      <c r="C87" s="202" t="s">
        <v>78</v>
      </c>
      <c r="D87" s="202" t="s">
        <v>128</v>
      </c>
      <c r="E87" s="203" t="s">
        <v>136</v>
      </c>
      <c r="F87" s="204" t="s">
        <v>137</v>
      </c>
      <c r="G87" s="205" t="s">
        <v>138</v>
      </c>
      <c r="H87" s="206">
        <v>6</v>
      </c>
      <c r="I87" s="207"/>
      <c r="J87" s="208">
        <f>ROUND(I87*H87,2)</f>
        <v>0</v>
      </c>
      <c r="K87" s="204" t="s">
        <v>132</v>
      </c>
      <c r="L87" s="42"/>
      <c r="M87" s="209" t="s">
        <v>19</v>
      </c>
      <c r="N87" s="210" t="s">
        <v>41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133</v>
      </c>
      <c r="AT87" s="213" t="s">
        <v>128</v>
      </c>
      <c r="AU87" s="213" t="s">
        <v>80</v>
      </c>
      <c r="AY87" s="15" t="s">
        <v>125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78</v>
      </c>
      <c r="BK87" s="214">
        <f>ROUND(I87*H87,2)</f>
        <v>0</v>
      </c>
      <c r="BL87" s="15" t="s">
        <v>133</v>
      </c>
      <c r="BM87" s="213" t="s">
        <v>80</v>
      </c>
    </row>
    <row r="88" s="2" customFormat="1">
      <c r="A88" s="36"/>
      <c r="B88" s="37"/>
      <c r="C88" s="38"/>
      <c r="D88" s="215" t="s">
        <v>134</v>
      </c>
      <c r="E88" s="38"/>
      <c r="F88" s="216" t="s">
        <v>139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134</v>
      </c>
      <c r="AU88" s="15" t="s">
        <v>80</v>
      </c>
    </row>
    <row r="89" s="2" customFormat="1" ht="16.5" customHeight="1">
      <c r="A89" s="36"/>
      <c r="B89" s="37"/>
      <c r="C89" s="202" t="s">
        <v>80</v>
      </c>
      <c r="D89" s="202" t="s">
        <v>128</v>
      </c>
      <c r="E89" s="203" t="s">
        <v>141</v>
      </c>
      <c r="F89" s="204" t="s">
        <v>142</v>
      </c>
      <c r="G89" s="205" t="s">
        <v>138</v>
      </c>
      <c r="H89" s="206">
        <v>12</v>
      </c>
      <c r="I89" s="207"/>
      <c r="J89" s="208">
        <f>ROUND(I89*H89,2)</f>
        <v>0</v>
      </c>
      <c r="K89" s="204" t="s">
        <v>132</v>
      </c>
      <c r="L89" s="42"/>
      <c r="M89" s="209" t="s">
        <v>19</v>
      </c>
      <c r="N89" s="210" t="s">
        <v>41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133</v>
      </c>
      <c r="AT89" s="213" t="s">
        <v>128</v>
      </c>
      <c r="AU89" s="213" t="s">
        <v>80</v>
      </c>
      <c r="AY89" s="15" t="s">
        <v>125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78</v>
      </c>
      <c r="BK89" s="214">
        <f>ROUND(I89*H89,2)</f>
        <v>0</v>
      </c>
      <c r="BL89" s="15" t="s">
        <v>133</v>
      </c>
      <c r="BM89" s="213" t="s">
        <v>133</v>
      </c>
    </row>
    <row r="90" s="2" customFormat="1">
      <c r="A90" s="36"/>
      <c r="B90" s="37"/>
      <c r="C90" s="38"/>
      <c r="D90" s="215" t="s">
        <v>134</v>
      </c>
      <c r="E90" s="38"/>
      <c r="F90" s="216" t="s">
        <v>144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134</v>
      </c>
      <c r="AU90" s="15" t="s">
        <v>80</v>
      </c>
    </row>
    <row r="91" s="12" customFormat="1" ht="22.8" customHeight="1">
      <c r="A91" s="12"/>
      <c r="B91" s="186"/>
      <c r="C91" s="187"/>
      <c r="D91" s="188" t="s">
        <v>69</v>
      </c>
      <c r="E91" s="200" t="s">
        <v>145</v>
      </c>
      <c r="F91" s="200" t="s">
        <v>146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SUM(P92:P122)</f>
        <v>0</v>
      </c>
      <c r="Q91" s="194"/>
      <c r="R91" s="195">
        <f>SUM(R92:R122)</f>
        <v>0</v>
      </c>
      <c r="S91" s="194"/>
      <c r="T91" s="196">
        <f>SUM(T92:T122)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78</v>
      </c>
      <c r="AT91" s="198" t="s">
        <v>69</v>
      </c>
      <c r="AU91" s="198" t="s">
        <v>78</v>
      </c>
      <c r="AY91" s="197" t="s">
        <v>125</v>
      </c>
      <c r="BK91" s="199">
        <f>SUM(BK92:BK122)</f>
        <v>0</v>
      </c>
    </row>
    <row r="92" s="2" customFormat="1" ht="16.5" customHeight="1">
      <c r="A92" s="36"/>
      <c r="B92" s="37"/>
      <c r="C92" s="202" t="s">
        <v>140</v>
      </c>
      <c r="D92" s="202" t="s">
        <v>128</v>
      </c>
      <c r="E92" s="203" t="s">
        <v>228</v>
      </c>
      <c r="F92" s="204" t="s">
        <v>229</v>
      </c>
      <c r="G92" s="205" t="s">
        <v>149</v>
      </c>
      <c r="H92" s="206">
        <v>6</v>
      </c>
      <c r="I92" s="207"/>
      <c r="J92" s="208">
        <f>ROUND(I92*H92,2)</f>
        <v>0</v>
      </c>
      <c r="K92" s="204" t="s">
        <v>132</v>
      </c>
      <c r="L92" s="42"/>
      <c r="M92" s="209" t="s">
        <v>19</v>
      </c>
      <c r="N92" s="210" t="s">
        <v>41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133</v>
      </c>
      <c r="AT92" s="213" t="s">
        <v>128</v>
      </c>
      <c r="AU92" s="213" t="s">
        <v>80</v>
      </c>
      <c r="AY92" s="15" t="s">
        <v>125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78</v>
      </c>
      <c r="BK92" s="214">
        <f>ROUND(I92*H92,2)</f>
        <v>0</v>
      </c>
      <c r="BL92" s="15" t="s">
        <v>133</v>
      </c>
      <c r="BM92" s="213" t="s">
        <v>143</v>
      </c>
    </row>
    <row r="93" s="2" customFormat="1">
      <c r="A93" s="36"/>
      <c r="B93" s="37"/>
      <c r="C93" s="38"/>
      <c r="D93" s="215" t="s">
        <v>134</v>
      </c>
      <c r="E93" s="38"/>
      <c r="F93" s="216" t="s">
        <v>230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134</v>
      </c>
      <c r="AU93" s="15" t="s">
        <v>80</v>
      </c>
    </row>
    <row r="94" s="2" customFormat="1">
      <c r="A94" s="36"/>
      <c r="B94" s="37"/>
      <c r="C94" s="38"/>
      <c r="D94" s="215" t="s">
        <v>231</v>
      </c>
      <c r="E94" s="38"/>
      <c r="F94" s="234" t="s">
        <v>232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231</v>
      </c>
      <c r="AU94" s="15" t="s">
        <v>80</v>
      </c>
    </row>
    <row r="95" s="2" customFormat="1" ht="16.5" customHeight="1">
      <c r="A95" s="36"/>
      <c r="B95" s="37"/>
      <c r="C95" s="202" t="s">
        <v>133</v>
      </c>
      <c r="D95" s="202" t="s">
        <v>128</v>
      </c>
      <c r="E95" s="203" t="s">
        <v>233</v>
      </c>
      <c r="F95" s="204" t="s">
        <v>234</v>
      </c>
      <c r="G95" s="205" t="s">
        <v>149</v>
      </c>
      <c r="H95" s="206">
        <v>6</v>
      </c>
      <c r="I95" s="207"/>
      <c r="J95" s="208">
        <f>ROUND(I95*H95,2)</f>
        <v>0</v>
      </c>
      <c r="K95" s="204" t="s">
        <v>132</v>
      </c>
      <c r="L95" s="42"/>
      <c r="M95" s="209" t="s">
        <v>19</v>
      </c>
      <c r="N95" s="210" t="s">
        <v>41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133</v>
      </c>
      <c r="AT95" s="213" t="s">
        <v>128</v>
      </c>
      <c r="AU95" s="213" t="s">
        <v>80</v>
      </c>
      <c r="AY95" s="15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78</v>
      </c>
      <c r="BK95" s="214">
        <f>ROUND(I95*H95,2)</f>
        <v>0</v>
      </c>
      <c r="BL95" s="15" t="s">
        <v>133</v>
      </c>
      <c r="BM95" s="213" t="s">
        <v>150</v>
      </c>
    </row>
    <row r="96" s="2" customFormat="1">
      <c r="A96" s="36"/>
      <c r="B96" s="37"/>
      <c r="C96" s="38"/>
      <c r="D96" s="215" t="s">
        <v>134</v>
      </c>
      <c r="E96" s="38"/>
      <c r="F96" s="216" t="s">
        <v>235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80</v>
      </c>
    </row>
    <row r="97" s="2" customFormat="1" ht="16.5" customHeight="1">
      <c r="A97" s="36"/>
      <c r="B97" s="37"/>
      <c r="C97" s="202" t="s">
        <v>152</v>
      </c>
      <c r="D97" s="202" t="s">
        <v>128</v>
      </c>
      <c r="E97" s="203" t="s">
        <v>236</v>
      </c>
      <c r="F97" s="204" t="s">
        <v>237</v>
      </c>
      <c r="G97" s="205" t="s">
        <v>149</v>
      </c>
      <c r="H97" s="206">
        <v>5</v>
      </c>
      <c r="I97" s="207"/>
      <c r="J97" s="208">
        <f>ROUND(I97*H97,2)</f>
        <v>0</v>
      </c>
      <c r="K97" s="204" t="s">
        <v>132</v>
      </c>
      <c r="L97" s="42"/>
      <c r="M97" s="209" t="s">
        <v>19</v>
      </c>
      <c r="N97" s="210" t="s">
        <v>41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133</v>
      </c>
      <c r="AT97" s="213" t="s">
        <v>128</v>
      </c>
      <c r="AU97" s="213" t="s">
        <v>80</v>
      </c>
      <c r="AY97" s="15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78</v>
      </c>
      <c r="BK97" s="214">
        <f>ROUND(I97*H97,2)</f>
        <v>0</v>
      </c>
      <c r="BL97" s="15" t="s">
        <v>133</v>
      </c>
      <c r="BM97" s="213" t="s">
        <v>155</v>
      </c>
    </row>
    <row r="98" s="2" customFormat="1">
      <c r="A98" s="36"/>
      <c r="B98" s="37"/>
      <c r="C98" s="38"/>
      <c r="D98" s="215" t="s">
        <v>134</v>
      </c>
      <c r="E98" s="38"/>
      <c r="F98" s="216" t="s">
        <v>238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134</v>
      </c>
      <c r="AU98" s="15" t="s">
        <v>80</v>
      </c>
    </row>
    <row r="99" s="2" customFormat="1" ht="16.5" customHeight="1">
      <c r="A99" s="36"/>
      <c r="B99" s="37"/>
      <c r="C99" s="202" t="s">
        <v>143</v>
      </c>
      <c r="D99" s="202" t="s">
        <v>128</v>
      </c>
      <c r="E99" s="203" t="s">
        <v>239</v>
      </c>
      <c r="F99" s="204" t="s">
        <v>240</v>
      </c>
      <c r="G99" s="205" t="s">
        <v>149</v>
      </c>
      <c r="H99" s="206">
        <v>2</v>
      </c>
      <c r="I99" s="207"/>
      <c r="J99" s="208">
        <f>ROUND(I99*H99,2)</f>
        <v>0</v>
      </c>
      <c r="K99" s="204" t="s">
        <v>132</v>
      </c>
      <c r="L99" s="42"/>
      <c r="M99" s="209" t="s">
        <v>19</v>
      </c>
      <c r="N99" s="210" t="s">
        <v>41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133</v>
      </c>
      <c r="AT99" s="213" t="s">
        <v>128</v>
      </c>
      <c r="AU99" s="213" t="s">
        <v>80</v>
      </c>
      <c r="AY99" s="15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78</v>
      </c>
      <c r="BK99" s="214">
        <f>ROUND(I99*H99,2)</f>
        <v>0</v>
      </c>
      <c r="BL99" s="15" t="s">
        <v>133</v>
      </c>
      <c r="BM99" s="213" t="s">
        <v>159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241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134</v>
      </c>
      <c r="AU100" s="15" t="s">
        <v>80</v>
      </c>
    </row>
    <row r="101" s="2" customFormat="1" ht="21.75" customHeight="1">
      <c r="A101" s="36"/>
      <c r="B101" s="37"/>
      <c r="C101" s="202" t="s">
        <v>161</v>
      </c>
      <c r="D101" s="202" t="s">
        <v>128</v>
      </c>
      <c r="E101" s="203" t="s">
        <v>242</v>
      </c>
      <c r="F101" s="204" t="s">
        <v>243</v>
      </c>
      <c r="G101" s="205" t="s">
        <v>149</v>
      </c>
      <c r="H101" s="206">
        <v>3</v>
      </c>
      <c r="I101" s="207"/>
      <c r="J101" s="208">
        <f>ROUND(I101*H101,2)</f>
        <v>0</v>
      </c>
      <c r="K101" s="204" t="s">
        <v>132</v>
      </c>
      <c r="L101" s="42"/>
      <c r="M101" s="209" t="s">
        <v>19</v>
      </c>
      <c r="N101" s="210" t="s">
        <v>41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133</v>
      </c>
      <c r="AT101" s="213" t="s">
        <v>128</v>
      </c>
      <c r="AU101" s="213" t="s">
        <v>80</v>
      </c>
      <c r="AY101" s="15" t="s">
        <v>125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78</v>
      </c>
      <c r="BK101" s="214">
        <f>ROUND(I101*H101,2)</f>
        <v>0</v>
      </c>
      <c r="BL101" s="15" t="s">
        <v>133</v>
      </c>
      <c r="BM101" s="213" t="s">
        <v>164</v>
      </c>
    </row>
    <row r="102" s="2" customFormat="1">
      <c r="A102" s="36"/>
      <c r="B102" s="37"/>
      <c r="C102" s="38"/>
      <c r="D102" s="215" t="s">
        <v>134</v>
      </c>
      <c r="E102" s="38"/>
      <c r="F102" s="216" t="s">
        <v>244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134</v>
      </c>
      <c r="AU102" s="15" t="s">
        <v>80</v>
      </c>
    </row>
    <row r="103" s="2" customFormat="1" ht="21.75" customHeight="1">
      <c r="A103" s="36"/>
      <c r="B103" s="37"/>
      <c r="C103" s="202" t="s">
        <v>150</v>
      </c>
      <c r="D103" s="202" t="s">
        <v>128</v>
      </c>
      <c r="E103" s="203" t="s">
        <v>245</v>
      </c>
      <c r="F103" s="204" t="s">
        <v>246</v>
      </c>
      <c r="G103" s="205" t="s">
        <v>149</v>
      </c>
      <c r="H103" s="206">
        <v>3</v>
      </c>
      <c r="I103" s="207"/>
      <c r="J103" s="208">
        <f>ROUND(I103*H103,2)</f>
        <v>0</v>
      </c>
      <c r="K103" s="204" t="s">
        <v>132</v>
      </c>
      <c r="L103" s="42"/>
      <c r="M103" s="209" t="s">
        <v>19</v>
      </c>
      <c r="N103" s="210" t="s">
        <v>41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133</v>
      </c>
      <c r="AT103" s="213" t="s">
        <v>128</v>
      </c>
      <c r="AU103" s="213" t="s">
        <v>80</v>
      </c>
      <c r="AY103" s="15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78</v>
      </c>
      <c r="BK103" s="214">
        <f>ROUND(I103*H103,2)</f>
        <v>0</v>
      </c>
      <c r="BL103" s="15" t="s">
        <v>133</v>
      </c>
      <c r="BM103" s="213" t="s">
        <v>168</v>
      </c>
    </row>
    <row r="104" s="2" customFormat="1">
      <c r="A104" s="36"/>
      <c r="B104" s="37"/>
      <c r="C104" s="38"/>
      <c r="D104" s="215" t="s">
        <v>134</v>
      </c>
      <c r="E104" s="38"/>
      <c r="F104" s="216" t="s">
        <v>247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134</v>
      </c>
      <c r="AU104" s="15" t="s">
        <v>80</v>
      </c>
    </row>
    <row r="105" s="2" customFormat="1" ht="16.5" customHeight="1">
      <c r="A105" s="36"/>
      <c r="B105" s="37"/>
      <c r="C105" s="202" t="s">
        <v>170</v>
      </c>
      <c r="D105" s="202" t="s">
        <v>128</v>
      </c>
      <c r="E105" s="203" t="s">
        <v>248</v>
      </c>
      <c r="F105" s="204" t="s">
        <v>249</v>
      </c>
      <c r="G105" s="205" t="s">
        <v>149</v>
      </c>
      <c r="H105" s="206">
        <v>3</v>
      </c>
      <c r="I105" s="207"/>
      <c r="J105" s="208">
        <f>ROUND(I105*H105,2)</f>
        <v>0</v>
      </c>
      <c r="K105" s="204" t="s">
        <v>132</v>
      </c>
      <c r="L105" s="42"/>
      <c r="M105" s="209" t="s">
        <v>19</v>
      </c>
      <c r="N105" s="210" t="s">
        <v>41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133</v>
      </c>
      <c r="AT105" s="213" t="s">
        <v>128</v>
      </c>
      <c r="AU105" s="213" t="s">
        <v>80</v>
      </c>
      <c r="AY105" s="15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78</v>
      </c>
      <c r="BK105" s="214">
        <f>ROUND(I105*H105,2)</f>
        <v>0</v>
      </c>
      <c r="BL105" s="15" t="s">
        <v>133</v>
      </c>
      <c r="BM105" s="213" t="s">
        <v>173</v>
      </c>
    </row>
    <row r="106" s="2" customFormat="1">
      <c r="A106" s="36"/>
      <c r="B106" s="37"/>
      <c r="C106" s="38"/>
      <c r="D106" s="215" t="s">
        <v>134</v>
      </c>
      <c r="E106" s="38"/>
      <c r="F106" s="216" t="s">
        <v>250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134</v>
      </c>
      <c r="AU106" s="15" t="s">
        <v>80</v>
      </c>
    </row>
    <row r="107" s="2" customFormat="1" ht="16.5" customHeight="1">
      <c r="A107" s="36"/>
      <c r="B107" s="37"/>
      <c r="C107" s="202" t="s">
        <v>155</v>
      </c>
      <c r="D107" s="202" t="s">
        <v>128</v>
      </c>
      <c r="E107" s="203" t="s">
        <v>251</v>
      </c>
      <c r="F107" s="204" t="s">
        <v>252</v>
      </c>
      <c r="G107" s="205" t="s">
        <v>149</v>
      </c>
      <c r="H107" s="206">
        <v>3</v>
      </c>
      <c r="I107" s="207"/>
      <c r="J107" s="208">
        <f>ROUND(I107*H107,2)</f>
        <v>0</v>
      </c>
      <c r="K107" s="204" t="s">
        <v>132</v>
      </c>
      <c r="L107" s="42"/>
      <c r="M107" s="209" t="s">
        <v>19</v>
      </c>
      <c r="N107" s="210" t="s">
        <v>41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133</v>
      </c>
      <c r="AT107" s="213" t="s">
        <v>128</v>
      </c>
      <c r="AU107" s="213" t="s">
        <v>80</v>
      </c>
      <c r="AY107" s="15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78</v>
      </c>
      <c r="BK107" s="214">
        <f>ROUND(I107*H107,2)</f>
        <v>0</v>
      </c>
      <c r="BL107" s="15" t="s">
        <v>133</v>
      </c>
      <c r="BM107" s="213" t="s">
        <v>177</v>
      </c>
    </row>
    <row r="108" s="2" customFormat="1">
      <c r="A108" s="36"/>
      <c r="B108" s="37"/>
      <c r="C108" s="38"/>
      <c r="D108" s="215" t="s">
        <v>134</v>
      </c>
      <c r="E108" s="38"/>
      <c r="F108" s="216" t="s">
        <v>253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134</v>
      </c>
      <c r="AU108" s="15" t="s">
        <v>80</v>
      </c>
    </row>
    <row r="109" s="2" customFormat="1" ht="21.75" customHeight="1">
      <c r="A109" s="36"/>
      <c r="B109" s="37"/>
      <c r="C109" s="202" t="s">
        <v>179</v>
      </c>
      <c r="D109" s="202" t="s">
        <v>128</v>
      </c>
      <c r="E109" s="203" t="s">
        <v>254</v>
      </c>
      <c r="F109" s="204" t="s">
        <v>255</v>
      </c>
      <c r="G109" s="205" t="s">
        <v>131</v>
      </c>
      <c r="H109" s="206">
        <v>50</v>
      </c>
      <c r="I109" s="207"/>
      <c r="J109" s="208">
        <f>ROUND(I109*H109,2)</f>
        <v>0</v>
      </c>
      <c r="K109" s="204" t="s">
        <v>132</v>
      </c>
      <c r="L109" s="42"/>
      <c r="M109" s="209" t="s">
        <v>19</v>
      </c>
      <c r="N109" s="210" t="s">
        <v>41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133</v>
      </c>
      <c r="AT109" s="213" t="s">
        <v>128</v>
      </c>
      <c r="AU109" s="213" t="s">
        <v>80</v>
      </c>
      <c r="AY109" s="15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78</v>
      </c>
      <c r="BK109" s="214">
        <f>ROUND(I109*H109,2)</f>
        <v>0</v>
      </c>
      <c r="BL109" s="15" t="s">
        <v>133</v>
      </c>
      <c r="BM109" s="213" t="s">
        <v>182</v>
      </c>
    </row>
    <row r="110" s="2" customFormat="1">
      <c r="A110" s="36"/>
      <c r="B110" s="37"/>
      <c r="C110" s="38"/>
      <c r="D110" s="215" t="s">
        <v>134</v>
      </c>
      <c r="E110" s="38"/>
      <c r="F110" s="216" t="s">
        <v>256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134</v>
      </c>
      <c r="AU110" s="15" t="s">
        <v>80</v>
      </c>
    </row>
    <row r="111" s="2" customFormat="1" ht="16.5" customHeight="1">
      <c r="A111" s="36"/>
      <c r="B111" s="37"/>
      <c r="C111" s="202" t="s">
        <v>159</v>
      </c>
      <c r="D111" s="202" t="s">
        <v>128</v>
      </c>
      <c r="E111" s="203" t="s">
        <v>257</v>
      </c>
      <c r="F111" s="204" t="s">
        <v>258</v>
      </c>
      <c r="G111" s="205" t="s">
        <v>131</v>
      </c>
      <c r="H111" s="206">
        <v>50</v>
      </c>
      <c r="I111" s="207"/>
      <c r="J111" s="208">
        <f>ROUND(I111*H111,2)</f>
        <v>0</v>
      </c>
      <c r="K111" s="204" t="s">
        <v>132</v>
      </c>
      <c r="L111" s="42"/>
      <c r="M111" s="209" t="s">
        <v>19</v>
      </c>
      <c r="N111" s="210" t="s">
        <v>41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133</v>
      </c>
      <c r="AT111" s="213" t="s">
        <v>128</v>
      </c>
      <c r="AU111" s="213" t="s">
        <v>80</v>
      </c>
      <c r="AY111" s="15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78</v>
      </c>
      <c r="BK111" s="214">
        <f>ROUND(I111*H111,2)</f>
        <v>0</v>
      </c>
      <c r="BL111" s="15" t="s">
        <v>133</v>
      </c>
      <c r="BM111" s="213" t="s">
        <v>185</v>
      </c>
    </row>
    <row r="112" s="2" customFormat="1">
      <c r="A112" s="36"/>
      <c r="B112" s="37"/>
      <c r="C112" s="38"/>
      <c r="D112" s="215" t="s">
        <v>134</v>
      </c>
      <c r="E112" s="38"/>
      <c r="F112" s="216" t="s">
        <v>259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134</v>
      </c>
      <c r="AU112" s="15" t="s">
        <v>80</v>
      </c>
    </row>
    <row r="113" s="2" customFormat="1" ht="16.5" customHeight="1">
      <c r="A113" s="36"/>
      <c r="B113" s="37"/>
      <c r="C113" s="202" t="s">
        <v>189</v>
      </c>
      <c r="D113" s="202" t="s">
        <v>128</v>
      </c>
      <c r="E113" s="203" t="s">
        <v>260</v>
      </c>
      <c r="F113" s="204" t="s">
        <v>261</v>
      </c>
      <c r="G113" s="205" t="s">
        <v>149</v>
      </c>
      <c r="H113" s="206">
        <v>1</v>
      </c>
      <c r="I113" s="207"/>
      <c r="J113" s="208">
        <f>ROUND(I113*H113,2)</f>
        <v>0</v>
      </c>
      <c r="K113" s="204" t="s">
        <v>132</v>
      </c>
      <c r="L113" s="42"/>
      <c r="M113" s="209" t="s">
        <v>19</v>
      </c>
      <c r="N113" s="210" t="s">
        <v>41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133</v>
      </c>
      <c r="AT113" s="213" t="s">
        <v>128</v>
      </c>
      <c r="AU113" s="213" t="s">
        <v>80</v>
      </c>
      <c r="AY113" s="15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78</v>
      </c>
      <c r="BK113" s="214">
        <f>ROUND(I113*H113,2)</f>
        <v>0</v>
      </c>
      <c r="BL113" s="15" t="s">
        <v>133</v>
      </c>
      <c r="BM113" s="213" t="s">
        <v>193</v>
      </c>
    </row>
    <row r="114" s="2" customFormat="1">
      <c r="A114" s="36"/>
      <c r="B114" s="37"/>
      <c r="C114" s="38"/>
      <c r="D114" s="215" t="s">
        <v>134</v>
      </c>
      <c r="E114" s="38"/>
      <c r="F114" s="216" t="s">
        <v>262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134</v>
      </c>
      <c r="AU114" s="15" t="s">
        <v>80</v>
      </c>
    </row>
    <row r="115" s="2" customFormat="1" ht="24.15" customHeight="1">
      <c r="A115" s="36"/>
      <c r="B115" s="37"/>
      <c r="C115" s="202" t="s">
        <v>164</v>
      </c>
      <c r="D115" s="202" t="s">
        <v>128</v>
      </c>
      <c r="E115" s="203" t="s">
        <v>263</v>
      </c>
      <c r="F115" s="204" t="s">
        <v>264</v>
      </c>
      <c r="G115" s="205" t="s">
        <v>265</v>
      </c>
      <c r="H115" s="206">
        <v>1</v>
      </c>
      <c r="I115" s="207"/>
      <c r="J115" s="208">
        <f>ROUND(I115*H115,2)</f>
        <v>0</v>
      </c>
      <c r="K115" s="204" t="s">
        <v>132</v>
      </c>
      <c r="L115" s="42"/>
      <c r="M115" s="209" t="s">
        <v>19</v>
      </c>
      <c r="N115" s="210" t="s">
        <v>41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133</v>
      </c>
      <c r="AT115" s="213" t="s">
        <v>128</v>
      </c>
      <c r="AU115" s="213" t="s">
        <v>80</v>
      </c>
      <c r="AY115" s="15" t="s">
        <v>125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78</v>
      </c>
      <c r="BK115" s="214">
        <f>ROUND(I115*H115,2)</f>
        <v>0</v>
      </c>
      <c r="BL115" s="15" t="s">
        <v>133</v>
      </c>
      <c r="BM115" s="213" t="s">
        <v>197</v>
      </c>
    </row>
    <row r="116" s="2" customFormat="1">
      <c r="A116" s="36"/>
      <c r="B116" s="37"/>
      <c r="C116" s="38"/>
      <c r="D116" s="215" t="s">
        <v>134</v>
      </c>
      <c r="E116" s="38"/>
      <c r="F116" s="216" t="s">
        <v>266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134</v>
      </c>
      <c r="AU116" s="15" t="s">
        <v>80</v>
      </c>
    </row>
    <row r="117" s="2" customFormat="1" ht="37.8" customHeight="1">
      <c r="A117" s="36"/>
      <c r="B117" s="37"/>
      <c r="C117" s="202" t="s">
        <v>8</v>
      </c>
      <c r="D117" s="202" t="s">
        <v>128</v>
      </c>
      <c r="E117" s="203" t="s">
        <v>267</v>
      </c>
      <c r="F117" s="204" t="s">
        <v>268</v>
      </c>
      <c r="G117" s="205" t="s">
        <v>149</v>
      </c>
      <c r="H117" s="206">
        <v>2</v>
      </c>
      <c r="I117" s="207"/>
      <c r="J117" s="208">
        <f>ROUND(I117*H117,2)</f>
        <v>0</v>
      </c>
      <c r="K117" s="204" t="s">
        <v>132</v>
      </c>
      <c r="L117" s="42"/>
      <c r="M117" s="209" t="s">
        <v>19</v>
      </c>
      <c r="N117" s="210" t="s">
        <v>41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133</v>
      </c>
      <c r="AT117" s="213" t="s">
        <v>128</v>
      </c>
      <c r="AU117" s="213" t="s">
        <v>80</v>
      </c>
      <c r="AY117" s="15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78</v>
      </c>
      <c r="BK117" s="214">
        <f>ROUND(I117*H117,2)</f>
        <v>0</v>
      </c>
      <c r="BL117" s="15" t="s">
        <v>133</v>
      </c>
      <c r="BM117" s="213" t="s">
        <v>269</v>
      </c>
    </row>
    <row r="118" s="2" customFormat="1">
      <c r="A118" s="36"/>
      <c r="B118" s="37"/>
      <c r="C118" s="38"/>
      <c r="D118" s="215" t="s">
        <v>134</v>
      </c>
      <c r="E118" s="38"/>
      <c r="F118" s="216" t="s">
        <v>270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134</v>
      </c>
      <c r="AU118" s="15" t="s">
        <v>80</v>
      </c>
    </row>
    <row r="119" s="2" customFormat="1" ht="16.5" customHeight="1">
      <c r="A119" s="36"/>
      <c r="B119" s="37"/>
      <c r="C119" s="202" t="s">
        <v>168</v>
      </c>
      <c r="D119" s="202" t="s">
        <v>128</v>
      </c>
      <c r="E119" s="203" t="s">
        <v>271</v>
      </c>
      <c r="F119" s="204" t="s">
        <v>272</v>
      </c>
      <c r="G119" s="205" t="s">
        <v>273</v>
      </c>
      <c r="H119" s="206">
        <v>2</v>
      </c>
      <c r="I119" s="207"/>
      <c r="J119" s="208">
        <f>ROUND(I119*H119,2)</f>
        <v>0</v>
      </c>
      <c r="K119" s="204" t="s">
        <v>132</v>
      </c>
      <c r="L119" s="42"/>
      <c r="M119" s="209" t="s">
        <v>19</v>
      </c>
      <c r="N119" s="210" t="s">
        <v>41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133</v>
      </c>
      <c r="AT119" s="213" t="s">
        <v>128</v>
      </c>
      <c r="AU119" s="213" t="s">
        <v>80</v>
      </c>
      <c r="AY119" s="15" t="s">
        <v>125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78</v>
      </c>
      <c r="BK119" s="214">
        <f>ROUND(I119*H119,2)</f>
        <v>0</v>
      </c>
      <c r="BL119" s="15" t="s">
        <v>133</v>
      </c>
      <c r="BM119" s="213" t="s">
        <v>274</v>
      </c>
    </row>
    <row r="120" s="2" customFormat="1">
      <c r="A120" s="36"/>
      <c r="B120" s="37"/>
      <c r="C120" s="38"/>
      <c r="D120" s="215" t="s">
        <v>134</v>
      </c>
      <c r="E120" s="38"/>
      <c r="F120" s="216" t="s">
        <v>275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134</v>
      </c>
      <c r="AU120" s="15" t="s">
        <v>80</v>
      </c>
    </row>
    <row r="121" s="2" customFormat="1" ht="16.5" customHeight="1">
      <c r="A121" s="36"/>
      <c r="B121" s="37"/>
      <c r="C121" s="202" t="s">
        <v>276</v>
      </c>
      <c r="D121" s="202" t="s">
        <v>128</v>
      </c>
      <c r="E121" s="203" t="s">
        <v>221</v>
      </c>
      <c r="F121" s="204" t="s">
        <v>222</v>
      </c>
      <c r="G121" s="205" t="s">
        <v>273</v>
      </c>
      <c r="H121" s="206">
        <v>1</v>
      </c>
      <c r="I121" s="207"/>
      <c r="J121" s="208">
        <f>ROUND(I121*H121,2)</f>
        <v>0</v>
      </c>
      <c r="K121" s="204" t="s">
        <v>132</v>
      </c>
      <c r="L121" s="42"/>
      <c r="M121" s="209" t="s">
        <v>19</v>
      </c>
      <c r="N121" s="210" t="s">
        <v>41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133</v>
      </c>
      <c r="AT121" s="213" t="s">
        <v>128</v>
      </c>
      <c r="AU121" s="213" t="s">
        <v>80</v>
      </c>
      <c r="AY121" s="15" t="s">
        <v>125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78</v>
      </c>
      <c r="BK121" s="214">
        <f>ROUND(I121*H121,2)</f>
        <v>0</v>
      </c>
      <c r="BL121" s="15" t="s">
        <v>133</v>
      </c>
      <c r="BM121" s="213" t="s">
        <v>277</v>
      </c>
    </row>
    <row r="122" s="2" customFormat="1">
      <c r="A122" s="36"/>
      <c r="B122" s="37"/>
      <c r="C122" s="38"/>
      <c r="D122" s="215" t="s">
        <v>134</v>
      </c>
      <c r="E122" s="38"/>
      <c r="F122" s="216" t="s">
        <v>278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134</v>
      </c>
      <c r="AU122" s="15" t="s">
        <v>80</v>
      </c>
    </row>
    <row r="123" s="12" customFormat="1" ht="22.8" customHeight="1">
      <c r="A123" s="12"/>
      <c r="B123" s="186"/>
      <c r="C123" s="187"/>
      <c r="D123" s="188" t="s">
        <v>69</v>
      </c>
      <c r="E123" s="200" t="s">
        <v>187</v>
      </c>
      <c r="F123" s="200" t="s">
        <v>279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SUM(P124:P125)</f>
        <v>0</v>
      </c>
      <c r="Q123" s="194"/>
      <c r="R123" s="195">
        <f>SUM(R124:R125)</f>
        <v>0</v>
      </c>
      <c r="S123" s="194"/>
      <c r="T123" s="196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7" t="s">
        <v>78</v>
      </c>
      <c r="AT123" s="198" t="s">
        <v>69</v>
      </c>
      <c r="AU123" s="198" t="s">
        <v>78</v>
      </c>
      <c r="AY123" s="197" t="s">
        <v>125</v>
      </c>
      <c r="BK123" s="199">
        <f>SUM(BK124:BK125)</f>
        <v>0</v>
      </c>
    </row>
    <row r="124" s="2" customFormat="1" ht="16.5" customHeight="1">
      <c r="A124" s="36"/>
      <c r="B124" s="37"/>
      <c r="C124" s="202" t="s">
        <v>173</v>
      </c>
      <c r="D124" s="202" t="s">
        <v>128</v>
      </c>
      <c r="E124" s="203" t="s">
        <v>280</v>
      </c>
      <c r="F124" s="204" t="s">
        <v>281</v>
      </c>
      <c r="G124" s="205" t="s">
        <v>149</v>
      </c>
      <c r="H124" s="206">
        <v>10</v>
      </c>
      <c r="I124" s="207"/>
      <c r="J124" s="208">
        <f>ROUND(I124*H124,2)</f>
        <v>0</v>
      </c>
      <c r="K124" s="204" t="s">
        <v>132</v>
      </c>
      <c r="L124" s="42"/>
      <c r="M124" s="209" t="s">
        <v>19</v>
      </c>
      <c r="N124" s="210" t="s">
        <v>41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133</v>
      </c>
      <c r="AT124" s="213" t="s">
        <v>128</v>
      </c>
      <c r="AU124" s="213" t="s">
        <v>80</v>
      </c>
      <c r="AY124" s="15" t="s">
        <v>125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78</v>
      </c>
      <c r="BK124" s="214">
        <f>ROUND(I124*H124,2)</f>
        <v>0</v>
      </c>
      <c r="BL124" s="15" t="s">
        <v>133</v>
      </c>
      <c r="BM124" s="213" t="s">
        <v>282</v>
      </c>
    </row>
    <row r="125" s="2" customFormat="1">
      <c r="A125" s="36"/>
      <c r="B125" s="37"/>
      <c r="C125" s="38"/>
      <c r="D125" s="215" t="s">
        <v>134</v>
      </c>
      <c r="E125" s="38"/>
      <c r="F125" s="216" t="s">
        <v>283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134</v>
      </c>
      <c r="AU125" s="15" t="s">
        <v>80</v>
      </c>
    </row>
    <row r="126" s="12" customFormat="1" ht="25.92" customHeight="1">
      <c r="A126" s="12"/>
      <c r="B126" s="186"/>
      <c r="C126" s="187"/>
      <c r="D126" s="188" t="s">
        <v>69</v>
      </c>
      <c r="E126" s="189" t="s">
        <v>284</v>
      </c>
      <c r="F126" s="189" t="s">
        <v>188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SUM(P127:P128)</f>
        <v>0</v>
      </c>
      <c r="Q126" s="194"/>
      <c r="R126" s="195">
        <f>SUM(R127:R128)</f>
        <v>0</v>
      </c>
      <c r="S126" s="194"/>
      <c r="T126" s="196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78</v>
      </c>
      <c r="AT126" s="198" t="s">
        <v>69</v>
      </c>
      <c r="AU126" s="198" t="s">
        <v>70</v>
      </c>
      <c r="AY126" s="197" t="s">
        <v>125</v>
      </c>
      <c r="BK126" s="199">
        <f>SUM(BK127:BK128)</f>
        <v>0</v>
      </c>
    </row>
    <row r="127" s="2" customFormat="1" ht="16.5" customHeight="1">
      <c r="A127" s="36"/>
      <c r="B127" s="37"/>
      <c r="C127" s="202" t="s">
        <v>285</v>
      </c>
      <c r="D127" s="202" t="s">
        <v>128</v>
      </c>
      <c r="E127" s="203" t="s">
        <v>195</v>
      </c>
      <c r="F127" s="204" t="s">
        <v>196</v>
      </c>
      <c r="G127" s="205" t="s">
        <v>138</v>
      </c>
      <c r="H127" s="206">
        <v>0</v>
      </c>
      <c r="I127" s="207"/>
      <c r="J127" s="208">
        <f>ROUND(I127*H127,2)</f>
        <v>0</v>
      </c>
      <c r="K127" s="204" t="s">
        <v>132</v>
      </c>
      <c r="L127" s="42"/>
      <c r="M127" s="209" t="s">
        <v>19</v>
      </c>
      <c r="N127" s="210" t="s">
        <v>41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133</v>
      </c>
      <c r="AT127" s="213" t="s">
        <v>128</v>
      </c>
      <c r="AU127" s="213" t="s">
        <v>78</v>
      </c>
      <c r="AY127" s="15" t="s">
        <v>125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78</v>
      </c>
      <c r="BK127" s="214">
        <f>ROUND(I127*H127,2)</f>
        <v>0</v>
      </c>
      <c r="BL127" s="15" t="s">
        <v>133</v>
      </c>
      <c r="BM127" s="213" t="s">
        <v>286</v>
      </c>
    </row>
    <row r="128" s="2" customFormat="1">
      <c r="A128" s="36"/>
      <c r="B128" s="37"/>
      <c r="C128" s="38"/>
      <c r="D128" s="215" t="s">
        <v>134</v>
      </c>
      <c r="E128" s="38"/>
      <c r="F128" s="216" t="s">
        <v>198</v>
      </c>
      <c r="G128" s="38"/>
      <c r="H128" s="38"/>
      <c r="I128" s="217"/>
      <c r="J128" s="38"/>
      <c r="K128" s="38"/>
      <c r="L128" s="42"/>
      <c r="M128" s="220"/>
      <c r="N128" s="221"/>
      <c r="O128" s="222"/>
      <c r="P128" s="222"/>
      <c r="Q128" s="222"/>
      <c r="R128" s="222"/>
      <c r="S128" s="222"/>
      <c r="T128" s="22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78</v>
      </c>
    </row>
    <row r="129" s="2" customFormat="1" ht="6.96" customHeight="1">
      <c r="A129" s="36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42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sheet="1" autoFilter="0" formatColumns="0" formatRows="0" objects="1" scenarios="1" spinCount="100000" saltValue="f1k9/+FRdAV99s5gOKiJ9DZVKaQNUWZTtpAZg8twV17XELa5FqqRLuKuwtgJxHa5N86FSoyIqDxxV6fYZl3ywA==" hashValue="MUXZ2rgGX8r5bXXy79yiG7o3UG3P1oiLGTDTtUQ4LOgkVVWnrnl12d+Eajz0TaVc4HDsDsg1/ClpFqcHPKDhyQ==" algorithmName="SHA-512" password="CC35"/>
  <autoFilter ref="C83:K12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ROUND((SUM(BE81:BE85)),  2)</f>
        <v>0</v>
      </c>
      <c r="G33" s="36"/>
      <c r="H33" s="36"/>
      <c r="I33" s="146">
        <v>0.20999999999999999</v>
      </c>
      <c r="J33" s="145">
        <f>ROUND(((SUM(BE81:BE85))*I33),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ROUND((SUM(BF81:BF85)),  2)</f>
        <v>0</v>
      </c>
      <c r="G34" s="36"/>
      <c r="H34" s="36"/>
      <c r="I34" s="146">
        <v>0.14999999999999999</v>
      </c>
      <c r="J34" s="145">
        <f>ROUND(((SUM(BF81:BF85))*I34),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ROUND((SUM(BG81:BG85)),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ROUND((SUM(BH81:BH85)),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ROUND((SUM(BI81:BI85)),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PS07 - Telekomunikační obsl...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288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110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zabezpečovacího zařízení v úseku Hlinsko - Medlešice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100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PS07 - Telekomunikační obsl...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12. 10. 2023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111</v>
      </c>
      <c r="D80" s="178" t="s">
        <v>55</v>
      </c>
      <c r="E80" s="178" t="s">
        <v>51</v>
      </c>
      <c r="F80" s="178" t="s">
        <v>52</v>
      </c>
      <c r="G80" s="178" t="s">
        <v>112</v>
      </c>
      <c r="H80" s="178" t="s">
        <v>113</v>
      </c>
      <c r="I80" s="178" t="s">
        <v>114</v>
      </c>
      <c r="J80" s="178" t="s">
        <v>104</v>
      </c>
      <c r="K80" s="179" t="s">
        <v>115</v>
      </c>
      <c r="L80" s="180"/>
      <c r="M80" s="90" t="s">
        <v>19</v>
      </c>
      <c r="N80" s="91" t="s">
        <v>40</v>
      </c>
      <c r="O80" s="91" t="s">
        <v>116</v>
      </c>
      <c r="P80" s="91" t="s">
        <v>117</v>
      </c>
      <c r="Q80" s="91" t="s">
        <v>118</v>
      </c>
      <c r="R80" s="91" t="s">
        <v>119</v>
      </c>
      <c r="S80" s="91" t="s">
        <v>120</v>
      </c>
      <c r="T80" s="92" t="s">
        <v>121</v>
      </c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122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105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69</v>
      </c>
      <c r="E82" s="189" t="s">
        <v>123</v>
      </c>
      <c r="F82" s="189" t="s">
        <v>124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78</v>
      </c>
      <c r="AT82" s="198" t="s">
        <v>69</v>
      </c>
      <c r="AU82" s="198" t="s">
        <v>70</v>
      </c>
      <c r="AY82" s="197" t="s">
        <v>125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69</v>
      </c>
      <c r="E83" s="200" t="s">
        <v>126</v>
      </c>
      <c r="F83" s="200" t="s">
        <v>146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SUM(P84:P85)</f>
        <v>0</v>
      </c>
      <c r="Q83" s="194"/>
      <c r="R83" s="195">
        <f>SUM(R84:R85)</f>
        <v>0</v>
      </c>
      <c r="S83" s="194"/>
      <c r="T83" s="196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78</v>
      </c>
      <c r="AT83" s="198" t="s">
        <v>69</v>
      </c>
      <c r="AU83" s="198" t="s">
        <v>78</v>
      </c>
      <c r="AY83" s="197" t="s">
        <v>125</v>
      </c>
      <c r="BK83" s="199">
        <f>SUM(BK84:BK85)</f>
        <v>0</v>
      </c>
    </row>
    <row r="84" s="2" customFormat="1" ht="16.5" customHeight="1">
      <c r="A84" s="36"/>
      <c r="B84" s="37"/>
      <c r="C84" s="202" t="s">
        <v>78</v>
      </c>
      <c r="D84" s="202" t="s">
        <v>128</v>
      </c>
      <c r="E84" s="203" t="s">
        <v>289</v>
      </c>
      <c r="F84" s="204" t="s">
        <v>290</v>
      </c>
      <c r="G84" s="205" t="s">
        <v>273</v>
      </c>
      <c r="H84" s="206">
        <v>2</v>
      </c>
      <c r="I84" s="207"/>
      <c r="J84" s="208">
        <f>ROUND(I84*H84,2)</f>
        <v>0</v>
      </c>
      <c r="K84" s="204" t="s">
        <v>132</v>
      </c>
      <c r="L84" s="42"/>
      <c r="M84" s="209" t="s">
        <v>19</v>
      </c>
      <c r="N84" s="210" t="s">
        <v>41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133</v>
      </c>
      <c r="AT84" s="213" t="s">
        <v>128</v>
      </c>
      <c r="AU84" s="213" t="s">
        <v>80</v>
      </c>
      <c r="AY84" s="15" t="s">
        <v>125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78</v>
      </c>
      <c r="BK84" s="214">
        <f>ROUND(I84*H84,2)</f>
        <v>0</v>
      </c>
      <c r="BL84" s="15" t="s">
        <v>133</v>
      </c>
      <c r="BM84" s="213" t="s">
        <v>80</v>
      </c>
    </row>
    <row r="85" s="2" customFormat="1">
      <c r="A85" s="36"/>
      <c r="B85" s="37"/>
      <c r="C85" s="38"/>
      <c r="D85" s="215" t="s">
        <v>134</v>
      </c>
      <c r="E85" s="38"/>
      <c r="F85" s="216" t="s">
        <v>291</v>
      </c>
      <c r="G85" s="38"/>
      <c r="H85" s="38"/>
      <c r="I85" s="217"/>
      <c r="J85" s="38"/>
      <c r="K85" s="38"/>
      <c r="L85" s="42"/>
      <c r="M85" s="220"/>
      <c r="N85" s="221"/>
      <c r="O85" s="222"/>
      <c r="P85" s="222"/>
      <c r="Q85" s="222"/>
      <c r="R85" s="222"/>
      <c r="S85" s="222"/>
      <c r="T85" s="22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134</v>
      </c>
      <c r="AU85" s="15" t="s">
        <v>80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q/AKAY2gxyMBQilNrkL49HYJ0o+6pvKAOULrGuHuYgFvOm7oBcO5goKfSeWOvmwZ7HuJq1lNnkisu4t+ordsQw==" hashValue="Z7HdsUjnHRxADWJKnpHkrxEfCZziLibVuBSvLDe0QTf5Tk3bHPSff3OaSB7E8lVTTLjM1jSyXeGdyoQ7Kalh1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27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ROUND((SUM(BE81:BE91)),  2)</f>
        <v>0</v>
      </c>
      <c r="G33" s="36"/>
      <c r="H33" s="36"/>
      <c r="I33" s="146">
        <v>0.20999999999999999</v>
      </c>
      <c r="J33" s="145">
        <f>ROUND(((SUM(BE81:BE91))*I33),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ROUND((SUM(BF81:BF91)),  2)</f>
        <v>0</v>
      </c>
      <c r="G34" s="36"/>
      <c r="H34" s="36"/>
      <c r="I34" s="146">
        <v>0.14999999999999999</v>
      </c>
      <c r="J34" s="145">
        <f>ROUND(((SUM(BF81:BF91))*I34),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ROUND((SUM(BG81:BG91)),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ROUND((SUM(BH81:BH91)),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ROUND((SUM(BI81:BI91)),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PS08 - Záznamové zařízení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106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288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110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zabezpečovacího zařízení v úseku Hlinsko - Medlešice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100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PS08 - Záznamové zařízení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12. 10. 2023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111</v>
      </c>
      <c r="D80" s="178" t="s">
        <v>55</v>
      </c>
      <c r="E80" s="178" t="s">
        <v>51</v>
      </c>
      <c r="F80" s="178" t="s">
        <v>52</v>
      </c>
      <c r="G80" s="178" t="s">
        <v>112</v>
      </c>
      <c r="H80" s="178" t="s">
        <v>113</v>
      </c>
      <c r="I80" s="178" t="s">
        <v>114</v>
      </c>
      <c r="J80" s="178" t="s">
        <v>104</v>
      </c>
      <c r="K80" s="179" t="s">
        <v>115</v>
      </c>
      <c r="L80" s="180"/>
      <c r="M80" s="90" t="s">
        <v>19</v>
      </c>
      <c r="N80" s="91" t="s">
        <v>40</v>
      </c>
      <c r="O80" s="91" t="s">
        <v>116</v>
      </c>
      <c r="P80" s="91" t="s">
        <v>117</v>
      </c>
      <c r="Q80" s="91" t="s">
        <v>118</v>
      </c>
      <c r="R80" s="91" t="s">
        <v>119</v>
      </c>
      <c r="S80" s="91" t="s">
        <v>120</v>
      </c>
      <c r="T80" s="92" t="s">
        <v>121</v>
      </c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122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105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69</v>
      </c>
      <c r="E82" s="189" t="s">
        <v>123</v>
      </c>
      <c r="F82" s="189" t="s">
        <v>124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78</v>
      </c>
      <c r="AT82" s="198" t="s">
        <v>69</v>
      </c>
      <c r="AU82" s="198" t="s">
        <v>70</v>
      </c>
      <c r="AY82" s="197" t="s">
        <v>125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69</v>
      </c>
      <c r="E83" s="200" t="s">
        <v>126</v>
      </c>
      <c r="F83" s="200" t="s">
        <v>146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SUM(P84:P91)</f>
        <v>0</v>
      </c>
      <c r="Q83" s="194"/>
      <c r="R83" s="195">
        <f>SUM(R84:R91)</f>
        <v>0</v>
      </c>
      <c r="S83" s="194"/>
      <c r="T83" s="196">
        <f>SUM(T84:T91)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78</v>
      </c>
      <c r="AT83" s="198" t="s">
        <v>69</v>
      </c>
      <c r="AU83" s="198" t="s">
        <v>78</v>
      </c>
      <c r="AY83" s="197" t="s">
        <v>125</v>
      </c>
      <c r="BK83" s="199">
        <f>SUM(BK84:BK91)</f>
        <v>0</v>
      </c>
    </row>
    <row r="84" s="2" customFormat="1" ht="16.5" customHeight="1">
      <c r="A84" s="36"/>
      <c r="B84" s="37"/>
      <c r="C84" s="202" t="s">
        <v>78</v>
      </c>
      <c r="D84" s="202" t="s">
        <v>128</v>
      </c>
      <c r="E84" s="203" t="s">
        <v>293</v>
      </c>
      <c r="F84" s="204" t="s">
        <v>294</v>
      </c>
      <c r="G84" s="205" t="s">
        <v>273</v>
      </c>
      <c r="H84" s="206">
        <v>17</v>
      </c>
      <c r="I84" s="207"/>
      <c r="J84" s="208">
        <f>ROUND(I84*H84,2)</f>
        <v>0</v>
      </c>
      <c r="K84" s="204" t="s">
        <v>132</v>
      </c>
      <c r="L84" s="42"/>
      <c r="M84" s="209" t="s">
        <v>19</v>
      </c>
      <c r="N84" s="210" t="s">
        <v>41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133</v>
      </c>
      <c r="AT84" s="213" t="s">
        <v>128</v>
      </c>
      <c r="AU84" s="213" t="s">
        <v>80</v>
      </c>
      <c r="AY84" s="15" t="s">
        <v>125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78</v>
      </c>
      <c r="BK84" s="214">
        <f>ROUND(I84*H84,2)</f>
        <v>0</v>
      </c>
      <c r="BL84" s="15" t="s">
        <v>133</v>
      </c>
      <c r="BM84" s="213" t="s">
        <v>80</v>
      </c>
    </row>
    <row r="85" s="2" customFormat="1">
      <c r="A85" s="36"/>
      <c r="B85" s="37"/>
      <c r="C85" s="38"/>
      <c r="D85" s="215" t="s">
        <v>134</v>
      </c>
      <c r="E85" s="38"/>
      <c r="F85" s="216" t="s">
        <v>295</v>
      </c>
      <c r="G85" s="38"/>
      <c r="H85" s="38"/>
      <c r="I85" s="217"/>
      <c r="J85" s="38"/>
      <c r="K85" s="38"/>
      <c r="L85" s="42"/>
      <c r="M85" s="218"/>
      <c r="N85" s="219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134</v>
      </c>
      <c r="AU85" s="15" t="s">
        <v>80</v>
      </c>
    </row>
    <row r="86" s="2" customFormat="1" ht="16.5" customHeight="1">
      <c r="A86" s="36"/>
      <c r="B86" s="37"/>
      <c r="C86" s="202" t="s">
        <v>80</v>
      </c>
      <c r="D86" s="202" t="s">
        <v>128</v>
      </c>
      <c r="E86" s="203" t="s">
        <v>296</v>
      </c>
      <c r="F86" s="204" t="s">
        <v>297</v>
      </c>
      <c r="G86" s="205" t="s">
        <v>273</v>
      </c>
      <c r="H86" s="206">
        <v>17</v>
      </c>
      <c r="I86" s="207"/>
      <c r="J86" s="208">
        <f>ROUND(I86*H86,2)</f>
        <v>0</v>
      </c>
      <c r="K86" s="204" t="s">
        <v>132</v>
      </c>
      <c r="L86" s="42"/>
      <c r="M86" s="209" t="s">
        <v>19</v>
      </c>
      <c r="N86" s="210" t="s">
        <v>41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133</v>
      </c>
      <c r="AT86" s="213" t="s">
        <v>128</v>
      </c>
      <c r="AU86" s="213" t="s">
        <v>80</v>
      </c>
      <c r="AY86" s="15" t="s">
        <v>125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78</v>
      </c>
      <c r="BK86" s="214">
        <f>ROUND(I86*H86,2)</f>
        <v>0</v>
      </c>
      <c r="BL86" s="15" t="s">
        <v>133</v>
      </c>
      <c r="BM86" s="213" t="s">
        <v>133</v>
      </c>
    </row>
    <row r="87" s="2" customFormat="1">
      <c r="A87" s="36"/>
      <c r="B87" s="37"/>
      <c r="C87" s="38"/>
      <c r="D87" s="215" t="s">
        <v>134</v>
      </c>
      <c r="E87" s="38"/>
      <c r="F87" s="216" t="s">
        <v>298</v>
      </c>
      <c r="G87" s="38"/>
      <c r="H87" s="38"/>
      <c r="I87" s="217"/>
      <c r="J87" s="38"/>
      <c r="K87" s="38"/>
      <c r="L87" s="42"/>
      <c r="M87" s="218"/>
      <c r="N87" s="219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80</v>
      </c>
    </row>
    <row r="88" s="2" customFormat="1" ht="16.5" customHeight="1">
      <c r="A88" s="36"/>
      <c r="B88" s="37"/>
      <c r="C88" s="202" t="s">
        <v>140</v>
      </c>
      <c r="D88" s="202" t="s">
        <v>128</v>
      </c>
      <c r="E88" s="203" t="s">
        <v>299</v>
      </c>
      <c r="F88" s="204" t="s">
        <v>300</v>
      </c>
      <c r="G88" s="205" t="s">
        <v>273</v>
      </c>
      <c r="H88" s="206">
        <v>2</v>
      </c>
      <c r="I88" s="207"/>
      <c r="J88" s="208">
        <f>ROUND(I88*H88,2)</f>
        <v>0</v>
      </c>
      <c r="K88" s="204" t="s">
        <v>132</v>
      </c>
      <c r="L88" s="42"/>
      <c r="M88" s="209" t="s">
        <v>19</v>
      </c>
      <c r="N88" s="210" t="s">
        <v>41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133</v>
      </c>
      <c r="AT88" s="213" t="s">
        <v>128</v>
      </c>
      <c r="AU88" s="213" t="s">
        <v>80</v>
      </c>
      <c r="AY88" s="15" t="s">
        <v>125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78</v>
      </c>
      <c r="BK88" s="214">
        <f>ROUND(I88*H88,2)</f>
        <v>0</v>
      </c>
      <c r="BL88" s="15" t="s">
        <v>133</v>
      </c>
      <c r="BM88" s="213" t="s">
        <v>143</v>
      </c>
    </row>
    <row r="89" s="2" customFormat="1">
      <c r="A89" s="36"/>
      <c r="B89" s="37"/>
      <c r="C89" s="38"/>
      <c r="D89" s="215" t="s">
        <v>134</v>
      </c>
      <c r="E89" s="38"/>
      <c r="F89" s="216" t="s">
        <v>301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80</v>
      </c>
    </row>
    <row r="90" s="2" customFormat="1" ht="16.5" customHeight="1">
      <c r="A90" s="36"/>
      <c r="B90" s="37"/>
      <c r="C90" s="202" t="s">
        <v>133</v>
      </c>
      <c r="D90" s="202" t="s">
        <v>128</v>
      </c>
      <c r="E90" s="203" t="s">
        <v>302</v>
      </c>
      <c r="F90" s="204" t="s">
        <v>300</v>
      </c>
      <c r="G90" s="205" t="s">
        <v>273</v>
      </c>
      <c r="H90" s="206">
        <v>1</v>
      </c>
      <c r="I90" s="207"/>
      <c r="J90" s="208">
        <f>ROUND(I90*H90,2)</f>
        <v>0</v>
      </c>
      <c r="K90" s="204" t="s">
        <v>132</v>
      </c>
      <c r="L90" s="42"/>
      <c r="M90" s="209" t="s">
        <v>19</v>
      </c>
      <c r="N90" s="210" t="s">
        <v>41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133</v>
      </c>
      <c r="AT90" s="213" t="s">
        <v>128</v>
      </c>
      <c r="AU90" s="213" t="s">
        <v>80</v>
      </c>
      <c r="AY90" s="15" t="s">
        <v>125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78</v>
      </c>
      <c r="BK90" s="214">
        <f>ROUND(I90*H90,2)</f>
        <v>0</v>
      </c>
      <c r="BL90" s="15" t="s">
        <v>133</v>
      </c>
      <c r="BM90" s="213" t="s">
        <v>150</v>
      </c>
    </row>
    <row r="91" s="2" customFormat="1">
      <c r="A91" s="36"/>
      <c r="B91" s="37"/>
      <c r="C91" s="38"/>
      <c r="D91" s="215" t="s">
        <v>134</v>
      </c>
      <c r="E91" s="38"/>
      <c r="F91" s="216" t="s">
        <v>303</v>
      </c>
      <c r="G91" s="38"/>
      <c r="H91" s="38"/>
      <c r="I91" s="217"/>
      <c r="J91" s="38"/>
      <c r="K91" s="38"/>
      <c r="L91" s="42"/>
      <c r="M91" s="220"/>
      <c r="N91" s="221"/>
      <c r="O91" s="222"/>
      <c r="P91" s="222"/>
      <c r="Q91" s="222"/>
      <c r="R91" s="222"/>
      <c r="S91" s="222"/>
      <c r="T91" s="22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80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SlF/175VQ6pp2nL6x3MwLD0n8SGnjW0n+m4glun+pWiQwni0DED1jnNCzKRl6VDGBQk7B2XJwgLY04y1WouuLQ==" hashValue="xkus0IKzj7g5mOaVWkmi++SCKBNuo9vKZPYH/zQ/PsC0Ku7ukfUxdDX7LYpNF4sOfdMKeIGJaWhvb/RchsbrBA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99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zabezpečovacího zařízení v úseku Hlinsko - Medlešice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100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304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ROUND(J88,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ROUND((SUM(BE88:BE199)),  2)</f>
        <v>0</v>
      </c>
      <c r="G33" s="36"/>
      <c r="H33" s="36"/>
      <c r="I33" s="146">
        <v>0.20999999999999999</v>
      </c>
      <c r="J33" s="145">
        <f>ROUND(((SUM(BE88:BE199))*I33),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ROUND((SUM(BF88:BF199)),  2)</f>
        <v>0</v>
      </c>
      <c r="G34" s="36"/>
      <c r="H34" s="36"/>
      <c r="I34" s="146">
        <v>0.14999999999999999</v>
      </c>
      <c r="J34" s="145">
        <f>ROUND(((SUM(BF88:BF199))*I34),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ROUND((SUM(BG88:BG199)),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ROUND((SUM(BH88:BH199)),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ROUND((SUM(BI88:BI199)),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102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zabezpečovacího zařízení v úseku Hlinsko - Medlešice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100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PS01 - Zabezpečovací zařízení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TÚ Hlinsko v Čechách - Medlešice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103</v>
      </c>
      <c r="D57" s="160"/>
      <c r="E57" s="160"/>
      <c r="F57" s="160"/>
      <c r="G57" s="160"/>
      <c r="H57" s="160"/>
      <c r="I57" s="160"/>
      <c r="J57" s="161" t="s">
        <v>104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J88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105</v>
      </c>
    </row>
    <row r="60" s="9" customFormat="1" ht="24.96" customHeight="1">
      <c r="A60" s="9"/>
      <c r="B60" s="163"/>
      <c r="C60" s="164"/>
      <c r="D60" s="165" t="s">
        <v>305</v>
      </c>
      <c r="E60" s="166"/>
      <c r="F60" s="166"/>
      <c r="G60" s="166"/>
      <c r="H60" s="166"/>
      <c r="I60" s="166"/>
      <c r="J60" s="167">
        <f>J115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306</v>
      </c>
      <c r="E61" s="172"/>
      <c r="F61" s="172"/>
      <c r="G61" s="172"/>
      <c r="H61" s="172"/>
      <c r="I61" s="172"/>
      <c r="J61" s="173">
        <f>J116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307</v>
      </c>
      <c r="E62" s="166"/>
      <c r="F62" s="166"/>
      <c r="G62" s="166"/>
      <c r="H62" s="166"/>
      <c r="I62" s="166"/>
      <c r="J62" s="167">
        <f>J125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308</v>
      </c>
      <c r="E63" s="172"/>
      <c r="F63" s="172"/>
      <c r="G63" s="172"/>
      <c r="H63" s="172"/>
      <c r="I63" s="172"/>
      <c r="J63" s="173">
        <f>J126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309</v>
      </c>
      <c r="E64" s="172"/>
      <c r="F64" s="172"/>
      <c r="G64" s="172"/>
      <c r="H64" s="172"/>
      <c r="I64" s="172"/>
      <c r="J64" s="173">
        <f>J129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310</v>
      </c>
      <c r="E65" s="166"/>
      <c r="F65" s="166"/>
      <c r="G65" s="166"/>
      <c r="H65" s="166"/>
      <c r="I65" s="166"/>
      <c r="J65" s="167">
        <f>J130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311</v>
      </c>
      <c r="E66" s="172"/>
      <c r="F66" s="172"/>
      <c r="G66" s="172"/>
      <c r="H66" s="172"/>
      <c r="I66" s="172"/>
      <c r="J66" s="173">
        <f>J131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3"/>
      <c r="C67" s="164"/>
      <c r="D67" s="165" t="s">
        <v>312</v>
      </c>
      <c r="E67" s="166"/>
      <c r="F67" s="166"/>
      <c r="G67" s="166"/>
      <c r="H67" s="166"/>
      <c r="I67" s="166"/>
      <c r="J67" s="167">
        <f>J136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3"/>
      <c r="C68" s="164"/>
      <c r="D68" s="165" t="s">
        <v>313</v>
      </c>
      <c r="E68" s="166"/>
      <c r="F68" s="166"/>
      <c r="G68" s="166"/>
      <c r="H68" s="166"/>
      <c r="I68" s="166"/>
      <c r="J68" s="167">
        <f>J195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110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158" t="str">
        <f>E7</f>
        <v>Oprava zabezpečovacího zařízení v úseku Hlinsko - Medlešice</v>
      </c>
      <c r="F78" s="30"/>
      <c r="G78" s="30"/>
      <c r="H78" s="30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100</v>
      </c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E9</f>
        <v>PS01 - Zabezpečovací zařízení</v>
      </c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F12</f>
        <v>TÚ Hlinsko v Čechách - Medlešice</v>
      </c>
      <c r="G82" s="38"/>
      <c r="H82" s="38"/>
      <c r="I82" s="30" t="s">
        <v>23</v>
      </c>
      <c r="J82" s="70" t="str">
        <f>IF(J12="","",J12)</f>
        <v>12. 10. 2023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25</v>
      </c>
      <c r="D84" s="38"/>
      <c r="E84" s="38"/>
      <c r="F84" s="25" t="str">
        <f>E15</f>
        <v xml:space="preserve"> </v>
      </c>
      <c r="G84" s="38"/>
      <c r="H84" s="38"/>
      <c r="I84" s="30" t="s">
        <v>31</v>
      </c>
      <c r="J84" s="34" t="str">
        <f>E21</f>
        <v xml:space="preserve"> </v>
      </c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29</v>
      </c>
      <c r="D85" s="38"/>
      <c r="E85" s="38"/>
      <c r="F85" s="25" t="str">
        <f>IF(E18="","",E18)</f>
        <v>Vyplň údaj</v>
      </c>
      <c r="G85" s="38"/>
      <c r="H85" s="38"/>
      <c r="I85" s="30" t="s">
        <v>33</v>
      </c>
      <c r="J85" s="34" t="str">
        <f>E24</f>
        <v xml:space="preserve"> </v>
      </c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75"/>
      <c r="B87" s="176"/>
      <c r="C87" s="177" t="s">
        <v>111</v>
      </c>
      <c r="D87" s="178" t="s">
        <v>55</v>
      </c>
      <c r="E87" s="178" t="s">
        <v>51</v>
      </c>
      <c r="F87" s="178" t="s">
        <v>52</v>
      </c>
      <c r="G87" s="178" t="s">
        <v>112</v>
      </c>
      <c r="H87" s="178" t="s">
        <v>113</v>
      </c>
      <c r="I87" s="178" t="s">
        <v>114</v>
      </c>
      <c r="J87" s="178" t="s">
        <v>104</v>
      </c>
      <c r="K87" s="179" t="s">
        <v>115</v>
      </c>
      <c r="L87" s="180"/>
      <c r="M87" s="90" t="s">
        <v>19</v>
      </c>
      <c r="N87" s="91" t="s">
        <v>40</v>
      </c>
      <c r="O87" s="91" t="s">
        <v>116</v>
      </c>
      <c r="P87" s="91" t="s">
        <v>117</v>
      </c>
      <c r="Q87" s="91" t="s">
        <v>118</v>
      </c>
      <c r="R87" s="91" t="s">
        <v>119</v>
      </c>
      <c r="S87" s="91" t="s">
        <v>120</v>
      </c>
      <c r="T87" s="92" t="s">
        <v>121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6"/>
      <c r="B88" s="37"/>
      <c r="C88" s="97" t="s">
        <v>122</v>
      </c>
      <c r="D88" s="38"/>
      <c r="E88" s="38"/>
      <c r="F88" s="38"/>
      <c r="G88" s="38"/>
      <c r="H88" s="38"/>
      <c r="I88" s="38"/>
      <c r="J88" s="181">
        <f>BK88</f>
        <v>0</v>
      </c>
      <c r="K88" s="38"/>
      <c r="L88" s="42"/>
      <c r="M88" s="93"/>
      <c r="N88" s="182"/>
      <c r="O88" s="94"/>
      <c r="P88" s="183">
        <f>P89+SUM(P90:P115)+P125+P130+P136+P195</f>
        <v>0</v>
      </c>
      <c r="Q88" s="94"/>
      <c r="R88" s="183">
        <f>R89+SUM(R90:R115)+R125+R130+R136+R195</f>
        <v>0.080000000000000002</v>
      </c>
      <c r="S88" s="94"/>
      <c r="T88" s="184">
        <f>T89+SUM(T90:T115)+T125+T130+T136+T195</f>
        <v>0.0018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69</v>
      </c>
      <c r="AU88" s="15" t="s">
        <v>105</v>
      </c>
      <c r="BK88" s="185">
        <f>BK89+SUM(BK90:BK115)+BK125+BK130+BK136+BK195</f>
        <v>0</v>
      </c>
    </row>
    <row r="89" s="2" customFormat="1" ht="24.15" customHeight="1">
      <c r="A89" s="36"/>
      <c r="B89" s="37"/>
      <c r="C89" s="224" t="s">
        <v>78</v>
      </c>
      <c r="D89" s="224" t="s">
        <v>206</v>
      </c>
      <c r="E89" s="225" t="s">
        <v>314</v>
      </c>
      <c r="F89" s="226" t="s">
        <v>315</v>
      </c>
      <c r="G89" s="227" t="s">
        <v>149</v>
      </c>
      <c r="H89" s="228">
        <v>2</v>
      </c>
      <c r="I89" s="229"/>
      <c r="J89" s="230">
        <f>ROUND(I89*H89,2)</f>
        <v>0</v>
      </c>
      <c r="K89" s="226" t="s">
        <v>209</v>
      </c>
      <c r="L89" s="231"/>
      <c r="M89" s="232" t="s">
        <v>19</v>
      </c>
      <c r="N89" s="233" t="s">
        <v>41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150</v>
      </c>
      <c r="AT89" s="213" t="s">
        <v>206</v>
      </c>
      <c r="AU89" s="213" t="s">
        <v>70</v>
      </c>
      <c r="AY89" s="15" t="s">
        <v>125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78</v>
      </c>
      <c r="BK89" s="214">
        <f>ROUND(I89*H89,2)</f>
        <v>0</v>
      </c>
      <c r="BL89" s="15" t="s">
        <v>133</v>
      </c>
      <c r="BM89" s="213" t="s">
        <v>316</v>
      </c>
    </row>
    <row r="90" s="2" customFormat="1">
      <c r="A90" s="36"/>
      <c r="B90" s="37"/>
      <c r="C90" s="38"/>
      <c r="D90" s="215" t="s">
        <v>134</v>
      </c>
      <c r="E90" s="38"/>
      <c r="F90" s="216" t="s">
        <v>315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134</v>
      </c>
      <c r="AU90" s="15" t="s">
        <v>70</v>
      </c>
    </row>
    <row r="91" s="2" customFormat="1" ht="16.5" customHeight="1">
      <c r="A91" s="36"/>
      <c r="B91" s="37"/>
      <c r="C91" s="224" t="s">
        <v>80</v>
      </c>
      <c r="D91" s="224" t="s">
        <v>206</v>
      </c>
      <c r="E91" s="225" t="s">
        <v>317</v>
      </c>
      <c r="F91" s="226" t="s">
        <v>318</v>
      </c>
      <c r="G91" s="227" t="s">
        <v>149</v>
      </c>
      <c r="H91" s="228">
        <v>2</v>
      </c>
      <c r="I91" s="229"/>
      <c r="J91" s="230">
        <f>ROUND(I91*H91,2)</f>
        <v>0</v>
      </c>
      <c r="K91" s="226" t="s">
        <v>19</v>
      </c>
      <c r="L91" s="231"/>
      <c r="M91" s="232" t="s">
        <v>19</v>
      </c>
      <c r="N91" s="233" t="s">
        <v>41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150</v>
      </c>
      <c r="AT91" s="213" t="s">
        <v>206</v>
      </c>
      <c r="AU91" s="213" t="s">
        <v>70</v>
      </c>
      <c r="AY91" s="15" t="s">
        <v>125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78</v>
      </c>
      <c r="BK91" s="214">
        <f>ROUND(I91*H91,2)</f>
        <v>0</v>
      </c>
      <c r="BL91" s="15" t="s">
        <v>133</v>
      </c>
      <c r="BM91" s="213" t="s">
        <v>319</v>
      </c>
    </row>
    <row r="92" s="2" customFormat="1">
      <c r="A92" s="36"/>
      <c r="B92" s="37"/>
      <c r="C92" s="38"/>
      <c r="D92" s="215" t="s">
        <v>134</v>
      </c>
      <c r="E92" s="38"/>
      <c r="F92" s="216" t="s">
        <v>318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134</v>
      </c>
      <c r="AU92" s="15" t="s">
        <v>70</v>
      </c>
    </row>
    <row r="93" s="2" customFormat="1" ht="16.5" customHeight="1">
      <c r="A93" s="36"/>
      <c r="B93" s="37"/>
      <c r="C93" s="224" t="s">
        <v>140</v>
      </c>
      <c r="D93" s="224" t="s">
        <v>206</v>
      </c>
      <c r="E93" s="225" t="s">
        <v>320</v>
      </c>
      <c r="F93" s="226" t="s">
        <v>321</v>
      </c>
      <c r="G93" s="227" t="s">
        <v>149</v>
      </c>
      <c r="H93" s="228">
        <v>7</v>
      </c>
      <c r="I93" s="229"/>
      <c r="J93" s="230">
        <f>ROUND(I93*H93,2)</f>
        <v>0</v>
      </c>
      <c r="K93" s="226" t="s">
        <v>19</v>
      </c>
      <c r="L93" s="231"/>
      <c r="M93" s="232" t="s">
        <v>19</v>
      </c>
      <c r="N93" s="233" t="s">
        <v>41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150</v>
      </c>
      <c r="AT93" s="213" t="s">
        <v>206</v>
      </c>
      <c r="AU93" s="213" t="s">
        <v>70</v>
      </c>
      <c r="AY93" s="15" t="s">
        <v>125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78</v>
      </c>
      <c r="BK93" s="214">
        <f>ROUND(I93*H93,2)</f>
        <v>0</v>
      </c>
      <c r="BL93" s="15" t="s">
        <v>133</v>
      </c>
      <c r="BM93" s="213" t="s">
        <v>322</v>
      </c>
    </row>
    <row r="94" s="2" customFormat="1">
      <c r="A94" s="36"/>
      <c r="B94" s="37"/>
      <c r="C94" s="38"/>
      <c r="D94" s="215" t="s">
        <v>134</v>
      </c>
      <c r="E94" s="38"/>
      <c r="F94" s="216" t="s">
        <v>321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134</v>
      </c>
      <c r="AU94" s="15" t="s">
        <v>70</v>
      </c>
    </row>
    <row r="95" s="2" customFormat="1" ht="24.15" customHeight="1">
      <c r="A95" s="36"/>
      <c r="B95" s="37"/>
      <c r="C95" s="224" t="s">
        <v>150</v>
      </c>
      <c r="D95" s="224" t="s">
        <v>206</v>
      </c>
      <c r="E95" s="225" t="s">
        <v>323</v>
      </c>
      <c r="F95" s="226" t="s">
        <v>324</v>
      </c>
      <c r="G95" s="227" t="s">
        <v>149</v>
      </c>
      <c r="H95" s="228">
        <v>4</v>
      </c>
      <c r="I95" s="229"/>
      <c r="J95" s="230">
        <f>ROUND(I95*H95,2)</f>
        <v>0</v>
      </c>
      <c r="K95" s="226" t="s">
        <v>209</v>
      </c>
      <c r="L95" s="231"/>
      <c r="M95" s="232" t="s">
        <v>19</v>
      </c>
      <c r="N95" s="233" t="s">
        <v>41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150</v>
      </c>
      <c r="AT95" s="213" t="s">
        <v>206</v>
      </c>
      <c r="AU95" s="213" t="s">
        <v>70</v>
      </c>
      <c r="AY95" s="15" t="s">
        <v>125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78</v>
      </c>
      <c r="BK95" s="214">
        <f>ROUND(I95*H95,2)</f>
        <v>0</v>
      </c>
      <c r="BL95" s="15" t="s">
        <v>133</v>
      </c>
      <c r="BM95" s="213" t="s">
        <v>325</v>
      </c>
    </row>
    <row r="96" s="2" customFormat="1">
      <c r="A96" s="36"/>
      <c r="B96" s="37"/>
      <c r="C96" s="38"/>
      <c r="D96" s="215" t="s">
        <v>134</v>
      </c>
      <c r="E96" s="38"/>
      <c r="F96" s="216" t="s">
        <v>324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70</v>
      </c>
    </row>
    <row r="97" s="2" customFormat="1" ht="16.5" customHeight="1">
      <c r="A97" s="36"/>
      <c r="B97" s="37"/>
      <c r="C97" s="224" t="s">
        <v>177</v>
      </c>
      <c r="D97" s="224" t="s">
        <v>206</v>
      </c>
      <c r="E97" s="225" t="s">
        <v>326</v>
      </c>
      <c r="F97" s="226" t="s">
        <v>327</v>
      </c>
      <c r="G97" s="227" t="s">
        <v>131</v>
      </c>
      <c r="H97" s="228">
        <v>80</v>
      </c>
      <c r="I97" s="229"/>
      <c r="J97" s="230">
        <f>ROUND(I97*H97,2)</f>
        <v>0</v>
      </c>
      <c r="K97" s="226" t="s">
        <v>209</v>
      </c>
      <c r="L97" s="231"/>
      <c r="M97" s="232" t="s">
        <v>19</v>
      </c>
      <c r="N97" s="233" t="s">
        <v>41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150</v>
      </c>
      <c r="AT97" s="213" t="s">
        <v>206</v>
      </c>
      <c r="AU97" s="213" t="s">
        <v>70</v>
      </c>
      <c r="AY97" s="15" t="s">
        <v>125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78</v>
      </c>
      <c r="BK97" s="214">
        <f>ROUND(I97*H97,2)</f>
        <v>0</v>
      </c>
      <c r="BL97" s="15" t="s">
        <v>133</v>
      </c>
      <c r="BM97" s="213" t="s">
        <v>328</v>
      </c>
    </row>
    <row r="98" s="2" customFormat="1">
      <c r="A98" s="36"/>
      <c r="B98" s="37"/>
      <c r="C98" s="38"/>
      <c r="D98" s="215" t="s">
        <v>134</v>
      </c>
      <c r="E98" s="38"/>
      <c r="F98" s="216" t="s">
        <v>327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134</v>
      </c>
      <c r="AU98" s="15" t="s">
        <v>70</v>
      </c>
    </row>
    <row r="99" s="2" customFormat="1" ht="21.75" customHeight="1">
      <c r="A99" s="36"/>
      <c r="B99" s="37"/>
      <c r="C99" s="224" t="s">
        <v>7</v>
      </c>
      <c r="D99" s="224" t="s">
        <v>206</v>
      </c>
      <c r="E99" s="225" t="s">
        <v>329</v>
      </c>
      <c r="F99" s="226" t="s">
        <v>330</v>
      </c>
      <c r="G99" s="227" t="s">
        <v>149</v>
      </c>
      <c r="H99" s="228">
        <v>8</v>
      </c>
      <c r="I99" s="229"/>
      <c r="J99" s="230">
        <f>ROUND(I99*H99,2)</f>
        <v>0</v>
      </c>
      <c r="K99" s="226" t="s">
        <v>19</v>
      </c>
      <c r="L99" s="231"/>
      <c r="M99" s="232" t="s">
        <v>19</v>
      </c>
      <c r="N99" s="233" t="s">
        <v>41</v>
      </c>
      <c r="O99" s="82"/>
      <c r="P99" s="211">
        <f>O99*H99</f>
        <v>0</v>
      </c>
      <c r="Q99" s="211">
        <v>0.01</v>
      </c>
      <c r="R99" s="211">
        <f>Q99*H99</f>
        <v>0.080000000000000002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150</v>
      </c>
      <c r="AT99" s="213" t="s">
        <v>206</v>
      </c>
      <c r="AU99" s="213" t="s">
        <v>70</v>
      </c>
      <c r="AY99" s="15" t="s">
        <v>125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78</v>
      </c>
      <c r="BK99" s="214">
        <f>ROUND(I99*H99,2)</f>
        <v>0</v>
      </c>
      <c r="BL99" s="15" t="s">
        <v>133</v>
      </c>
      <c r="BM99" s="213" t="s">
        <v>331</v>
      </c>
    </row>
    <row r="100" s="2" customFormat="1">
      <c r="A100" s="36"/>
      <c r="B100" s="37"/>
      <c r="C100" s="38"/>
      <c r="D100" s="215" t="s">
        <v>134</v>
      </c>
      <c r="E100" s="38"/>
      <c r="F100" s="216" t="s">
        <v>330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134</v>
      </c>
      <c r="AU100" s="15" t="s">
        <v>70</v>
      </c>
    </row>
    <row r="101" s="2" customFormat="1" ht="16.5" customHeight="1">
      <c r="A101" s="36"/>
      <c r="B101" s="37"/>
      <c r="C101" s="224" t="s">
        <v>182</v>
      </c>
      <c r="D101" s="224" t="s">
        <v>206</v>
      </c>
      <c r="E101" s="225" t="s">
        <v>332</v>
      </c>
      <c r="F101" s="226" t="s">
        <v>333</v>
      </c>
      <c r="G101" s="227" t="s">
        <v>131</v>
      </c>
      <c r="H101" s="228">
        <v>25</v>
      </c>
      <c r="I101" s="229"/>
      <c r="J101" s="230">
        <f>ROUND(I101*H101,2)</f>
        <v>0</v>
      </c>
      <c r="K101" s="226" t="s">
        <v>209</v>
      </c>
      <c r="L101" s="231"/>
      <c r="M101" s="232" t="s">
        <v>19</v>
      </c>
      <c r="N101" s="233" t="s">
        <v>41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150</v>
      </c>
      <c r="AT101" s="213" t="s">
        <v>206</v>
      </c>
      <c r="AU101" s="213" t="s">
        <v>70</v>
      </c>
      <c r="AY101" s="15" t="s">
        <v>125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78</v>
      </c>
      <c r="BK101" s="214">
        <f>ROUND(I101*H101,2)</f>
        <v>0</v>
      </c>
      <c r="BL101" s="15" t="s">
        <v>133</v>
      </c>
      <c r="BM101" s="213" t="s">
        <v>334</v>
      </c>
    </row>
    <row r="102" s="2" customFormat="1">
      <c r="A102" s="36"/>
      <c r="B102" s="37"/>
      <c r="C102" s="38"/>
      <c r="D102" s="215" t="s">
        <v>134</v>
      </c>
      <c r="E102" s="38"/>
      <c r="F102" s="216" t="s">
        <v>333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134</v>
      </c>
      <c r="AU102" s="15" t="s">
        <v>70</v>
      </c>
    </row>
    <row r="103" s="2" customFormat="1" ht="16.5" customHeight="1">
      <c r="A103" s="36"/>
      <c r="B103" s="37"/>
      <c r="C103" s="224" t="s">
        <v>335</v>
      </c>
      <c r="D103" s="224" t="s">
        <v>206</v>
      </c>
      <c r="E103" s="225" t="s">
        <v>336</v>
      </c>
      <c r="F103" s="226" t="s">
        <v>337</v>
      </c>
      <c r="G103" s="227" t="s">
        <v>131</v>
      </c>
      <c r="H103" s="228">
        <v>25</v>
      </c>
      <c r="I103" s="229"/>
      <c r="J103" s="230">
        <f>ROUND(I103*H103,2)</f>
        <v>0</v>
      </c>
      <c r="K103" s="226" t="s">
        <v>209</v>
      </c>
      <c r="L103" s="231"/>
      <c r="M103" s="232" t="s">
        <v>19</v>
      </c>
      <c r="N103" s="233" t="s">
        <v>41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150</v>
      </c>
      <c r="AT103" s="213" t="s">
        <v>206</v>
      </c>
      <c r="AU103" s="213" t="s">
        <v>70</v>
      </c>
      <c r="AY103" s="15" t="s">
        <v>125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78</v>
      </c>
      <c r="BK103" s="214">
        <f>ROUND(I103*H103,2)</f>
        <v>0</v>
      </c>
      <c r="BL103" s="15" t="s">
        <v>133</v>
      </c>
      <c r="BM103" s="213" t="s">
        <v>338</v>
      </c>
    </row>
    <row r="104" s="2" customFormat="1">
      <c r="A104" s="36"/>
      <c r="B104" s="37"/>
      <c r="C104" s="38"/>
      <c r="D104" s="215" t="s">
        <v>134</v>
      </c>
      <c r="E104" s="38"/>
      <c r="F104" s="216" t="s">
        <v>337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134</v>
      </c>
      <c r="AU104" s="15" t="s">
        <v>70</v>
      </c>
    </row>
    <row r="105" s="2" customFormat="1" ht="16.5" customHeight="1">
      <c r="A105" s="36"/>
      <c r="B105" s="37"/>
      <c r="C105" s="224" t="s">
        <v>185</v>
      </c>
      <c r="D105" s="224" t="s">
        <v>206</v>
      </c>
      <c r="E105" s="225" t="s">
        <v>339</v>
      </c>
      <c r="F105" s="226" t="s">
        <v>340</v>
      </c>
      <c r="G105" s="227" t="s">
        <v>149</v>
      </c>
      <c r="H105" s="228">
        <v>4</v>
      </c>
      <c r="I105" s="229"/>
      <c r="J105" s="230">
        <f>ROUND(I105*H105,2)</f>
        <v>0</v>
      </c>
      <c r="K105" s="226" t="s">
        <v>209</v>
      </c>
      <c r="L105" s="231"/>
      <c r="M105" s="232" t="s">
        <v>19</v>
      </c>
      <c r="N105" s="233" t="s">
        <v>41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150</v>
      </c>
      <c r="AT105" s="213" t="s">
        <v>206</v>
      </c>
      <c r="AU105" s="213" t="s">
        <v>70</v>
      </c>
      <c r="AY105" s="15" t="s">
        <v>125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78</v>
      </c>
      <c r="BK105" s="214">
        <f>ROUND(I105*H105,2)</f>
        <v>0</v>
      </c>
      <c r="BL105" s="15" t="s">
        <v>133</v>
      </c>
      <c r="BM105" s="213" t="s">
        <v>341</v>
      </c>
    </row>
    <row r="106" s="2" customFormat="1">
      <c r="A106" s="36"/>
      <c r="B106" s="37"/>
      <c r="C106" s="38"/>
      <c r="D106" s="215" t="s">
        <v>134</v>
      </c>
      <c r="E106" s="38"/>
      <c r="F106" s="216" t="s">
        <v>340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134</v>
      </c>
      <c r="AU106" s="15" t="s">
        <v>70</v>
      </c>
    </row>
    <row r="107" s="2" customFormat="1" ht="16.5" customHeight="1">
      <c r="A107" s="36"/>
      <c r="B107" s="37"/>
      <c r="C107" s="224" t="s">
        <v>193</v>
      </c>
      <c r="D107" s="224" t="s">
        <v>206</v>
      </c>
      <c r="E107" s="225" t="s">
        <v>342</v>
      </c>
      <c r="F107" s="226" t="s">
        <v>343</v>
      </c>
      <c r="G107" s="227" t="s">
        <v>149</v>
      </c>
      <c r="H107" s="228">
        <v>2</v>
      </c>
      <c r="I107" s="229"/>
      <c r="J107" s="230">
        <f>ROUND(I107*H107,2)</f>
        <v>0</v>
      </c>
      <c r="K107" s="226" t="s">
        <v>19</v>
      </c>
      <c r="L107" s="231"/>
      <c r="M107" s="232" t="s">
        <v>19</v>
      </c>
      <c r="N107" s="233" t="s">
        <v>41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150</v>
      </c>
      <c r="AT107" s="213" t="s">
        <v>206</v>
      </c>
      <c r="AU107" s="213" t="s">
        <v>70</v>
      </c>
      <c r="AY107" s="15" t="s">
        <v>125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78</v>
      </c>
      <c r="BK107" s="214">
        <f>ROUND(I107*H107,2)</f>
        <v>0</v>
      </c>
      <c r="BL107" s="15" t="s">
        <v>133</v>
      </c>
      <c r="BM107" s="213" t="s">
        <v>344</v>
      </c>
    </row>
    <row r="108" s="2" customFormat="1">
      <c r="A108" s="36"/>
      <c r="B108" s="37"/>
      <c r="C108" s="38"/>
      <c r="D108" s="215" t="s">
        <v>134</v>
      </c>
      <c r="E108" s="38"/>
      <c r="F108" s="216" t="s">
        <v>345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134</v>
      </c>
      <c r="AU108" s="15" t="s">
        <v>70</v>
      </c>
    </row>
    <row r="109" s="2" customFormat="1" ht="16.5" customHeight="1">
      <c r="A109" s="36"/>
      <c r="B109" s="37"/>
      <c r="C109" s="224" t="s">
        <v>346</v>
      </c>
      <c r="D109" s="224" t="s">
        <v>206</v>
      </c>
      <c r="E109" s="225" t="s">
        <v>347</v>
      </c>
      <c r="F109" s="226" t="s">
        <v>348</v>
      </c>
      <c r="G109" s="227" t="s">
        <v>149</v>
      </c>
      <c r="H109" s="228">
        <v>2</v>
      </c>
      <c r="I109" s="229"/>
      <c r="J109" s="230">
        <f>ROUND(I109*H109,2)</f>
        <v>0</v>
      </c>
      <c r="K109" s="226" t="s">
        <v>19</v>
      </c>
      <c r="L109" s="231"/>
      <c r="M109" s="232" t="s">
        <v>19</v>
      </c>
      <c r="N109" s="233" t="s">
        <v>41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150</v>
      </c>
      <c r="AT109" s="213" t="s">
        <v>206</v>
      </c>
      <c r="AU109" s="213" t="s">
        <v>70</v>
      </c>
      <c r="AY109" s="15" t="s">
        <v>125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78</v>
      </c>
      <c r="BK109" s="214">
        <f>ROUND(I109*H109,2)</f>
        <v>0</v>
      </c>
      <c r="BL109" s="15" t="s">
        <v>133</v>
      </c>
      <c r="BM109" s="213" t="s">
        <v>349</v>
      </c>
    </row>
    <row r="110" s="2" customFormat="1">
      <c r="A110" s="36"/>
      <c r="B110" s="37"/>
      <c r="C110" s="38"/>
      <c r="D110" s="215" t="s">
        <v>134</v>
      </c>
      <c r="E110" s="38"/>
      <c r="F110" s="216" t="s">
        <v>348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134</v>
      </c>
      <c r="AU110" s="15" t="s">
        <v>70</v>
      </c>
    </row>
    <row r="111" s="2" customFormat="1" ht="16.5" customHeight="1">
      <c r="A111" s="36"/>
      <c r="B111" s="37"/>
      <c r="C111" s="224" t="s">
        <v>286</v>
      </c>
      <c r="D111" s="224" t="s">
        <v>206</v>
      </c>
      <c r="E111" s="225" t="s">
        <v>350</v>
      </c>
      <c r="F111" s="226" t="s">
        <v>351</v>
      </c>
      <c r="G111" s="227" t="s">
        <v>149</v>
      </c>
      <c r="H111" s="228">
        <v>8</v>
      </c>
      <c r="I111" s="229"/>
      <c r="J111" s="230">
        <f>ROUND(I111*H111,2)</f>
        <v>0</v>
      </c>
      <c r="K111" s="226" t="s">
        <v>19</v>
      </c>
      <c r="L111" s="231"/>
      <c r="M111" s="232" t="s">
        <v>19</v>
      </c>
      <c r="N111" s="233" t="s">
        <v>41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150</v>
      </c>
      <c r="AT111" s="213" t="s">
        <v>206</v>
      </c>
      <c r="AU111" s="213" t="s">
        <v>70</v>
      </c>
      <c r="AY111" s="15" t="s">
        <v>125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78</v>
      </c>
      <c r="BK111" s="214">
        <f>ROUND(I111*H111,2)</f>
        <v>0</v>
      </c>
      <c r="BL111" s="15" t="s">
        <v>133</v>
      </c>
      <c r="BM111" s="213" t="s">
        <v>352</v>
      </c>
    </row>
    <row r="112" s="2" customFormat="1">
      <c r="A112" s="36"/>
      <c r="B112" s="37"/>
      <c r="C112" s="38"/>
      <c r="D112" s="215" t="s">
        <v>134</v>
      </c>
      <c r="E112" s="38"/>
      <c r="F112" s="216" t="s">
        <v>351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134</v>
      </c>
      <c r="AU112" s="15" t="s">
        <v>70</v>
      </c>
    </row>
    <row r="113" s="2" customFormat="1" ht="16.5" customHeight="1">
      <c r="A113" s="36"/>
      <c r="B113" s="37"/>
      <c r="C113" s="224" t="s">
        <v>353</v>
      </c>
      <c r="D113" s="224" t="s">
        <v>206</v>
      </c>
      <c r="E113" s="225" t="s">
        <v>354</v>
      </c>
      <c r="F113" s="226" t="s">
        <v>355</v>
      </c>
      <c r="G113" s="227" t="s">
        <v>149</v>
      </c>
      <c r="H113" s="228">
        <v>8</v>
      </c>
      <c r="I113" s="229"/>
      <c r="J113" s="230">
        <f>ROUND(I113*H113,2)</f>
        <v>0</v>
      </c>
      <c r="K113" s="226" t="s">
        <v>19</v>
      </c>
      <c r="L113" s="231"/>
      <c r="M113" s="232" t="s">
        <v>19</v>
      </c>
      <c r="N113" s="233" t="s">
        <v>41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150</v>
      </c>
      <c r="AT113" s="213" t="s">
        <v>206</v>
      </c>
      <c r="AU113" s="213" t="s">
        <v>70</v>
      </c>
      <c r="AY113" s="15" t="s">
        <v>125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78</v>
      </c>
      <c r="BK113" s="214">
        <f>ROUND(I113*H113,2)</f>
        <v>0</v>
      </c>
      <c r="BL113" s="15" t="s">
        <v>133</v>
      </c>
      <c r="BM113" s="213" t="s">
        <v>356</v>
      </c>
    </row>
    <row r="114" s="2" customFormat="1">
      <c r="A114" s="36"/>
      <c r="B114" s="37"/>
      <c r="C114" s="38"/>
      <c r="D114" s="215" t="s">
        <v>134</v>
      </c>
      <c r="E114" s="38"/>
      <c r="F114" s="216" t="s">
        <v>355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134</v>
      </c>
      <c r="AU114" s="15" t="s">
        <v>70</v>
      </c>
    </row>
    <row r="115" s="12" customFormat="1" ht="25.92" customHeight="1">
      <c r="A115" s="12"/>
      <c r="B115" s="186"/>
      <c r="C115" s="187"/>
      <c r="D115" s="188" t="s">
        <v>69</v>
      </c>
      <c r="E115" s="189" t="s">
        <v>357</v>
      </c>
      <c r="F115" s="189" t="s">
        <v>358</v>
      </c>
      <c r="G115" s="187"/>
      <c r="H115" s="187"/>
      <c r="I115" s="190"/>
      <c r="J115" s="191">
        <f>BK115</f>
        <v>0</v>
      </c>
      <c r="K115" s="187"/>
      <c r="L115" s="192"/>
      <c r="M115" s="193"/>
      <c r="N115" s="194"/>
      <c r="O115" s="194"/>
      <c r="P115" s="195">
        <f>P116</f>
        <v>0</v>
      </c>
      <c r="Q115" s="194"/>
      <c r="R115" s="195">
        <f>R116</f>
        <v>0</v>
      </c>
      <c r="S115" s="194"/>
      <c r="T115" s="196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7" t="s">
        <v>78</v>
      </c>
      <c r="AT115" s="198" t="s">
        <v>69</v>
      </c>
      <c r="AU115" s="198" t="s">
        <v>70</v>
      </c>
      <c r="AY115" s="197" t="s">
        <v>125</v>
      </c>
      <c r="BK115" s="199">
        <f>BK116</f>
        <v>0</v>
      </c>
    </row>
    <row r="116" s="12" customFormat="1" ht="22.8" customHeight="1">
      <c r="A116" s="12"/>
      <c r="B116" s="186"/>
      <c r="C116" s="187"/>
      <c r="D116" s="188" t="s">
        <v>69</v>
      </c>
      <c r="E116" s="200" t="s">
        <v>152</v>
      </c>
      <c r="F116" s="200" t="s">
        <v>359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SUM(P117:P124)</f>
        <v>0</v>
      </c>
      <c r="Q116" s="194"/>
      <c r="R116" s="195">
        <f>SUM(R117:R124)</f>
        <v>0</v>
      </c>
      <c r="S116" s="194"/>
      <c r="T116" s="196">
        <f>SUM(T117:T124)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78</v>
      </c>
      <c r="AT116" s="198" t="s">
        <v>69</v>
      </c>
      <c r="AU116" s="198" t="s">
        <v>78</v>
      </c>
      <c r="AY116" s="197" t="s">
        <v>125</v>
      </c>
      <c r="BK116" s="199">
        <f>SUM(BK117:BK124)</f>
        <v>0</v>
      </c>
    </row>
    <row r="117" s="2" customFormat="1" ht="16.5" customHeight="1">
      <c r="A117" s="36"/>
      <c r="B117" s="37"/>
      <c r="C117" s="202" t="s">
        <v>360</v>
      </c>
      <c r="D117" s="202" t="s">
        <v>128</v>
      </c>
      <c r="E117" s="203" t="s">
        <v>361</v>
      </c>
      <c r="F117" s="204" t="s">
        <v>362</v>
      </c>
      <c r="G117" s="205" t="s">
        <v>363</v>
      </c>
      <c r="H117" s="206">
        <v>2</v>
      </c>
      <c r="I117" s="207"/>
      <c r="J117" s="208">
        <f>ROUND(I117*H117,2)</f>
        <v>0</v>
      </c>
      <c r="K117" s="204" t="s">
        <v>209</v>
      </c>
      <c r="L117" s="42"/>
      <c r="M117" s="209" t="s">
        <v>19</v>
      </c>
      <c r="N117" s="210" t="s">
        <v>41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133</v>
      </c>
      <c r="AT117" s="213" t="s">
        <v>128</v>
      </c>
      <c r="AU117" s="213" t="s">
        <v>80</v>
      </c>
      <c r="AY117" s="15" t="s">
        <v>125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78</v>
      </c>
      <c r="BK117" s="214">
        <f>ROUND(I117*H117,2)</f>
        <v>0</v>
      </c>
      <c r="BL117" s="15" t="s">
        <v>133</v>
      </c>
      <c r="BM117" s="213" t="s">
        <v>364</v>
      </c>
    </row>
    <row r="118" s="2" customFormat="1">
      <c r="A118" s="36"/>
      <c r="B118" s="37"/>
      <c r="C118" s="38"/>
      <c r="D118" s="215" t="s">
        <v>134</v>
      </c>
      <c r="E118" s="38"/>
      <c r="F118" s="216" t="s">
        <v>365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134</v>
      </c>
      <c r="AU118" s="15" t="s">
        <v>80</v>
      </c>
    </row>
    <row r="119" s="2" customFormat="1" ht="16.5" customHeight="1">
      <c r="A119" s="36"/>
      <c r="B119" s="37"/>
      <c r="C119" s="202" t="s">
        <v>366</v>
      </c>
      <c r="D119" s="202" t="s">
        <v>128</v>
      </c>
      <c r="E119" s="203" t="s">
        <v>367</v>
      </c>
      <c r="F119" s="204" t="s">
        <v>368</v>
      </c>
      <c r="G119" s="205" t="s">
        <v>369</v>
      </c>
      <c r="H119" s="206">
        <v>0.80000000000000004</v>
      </c>
      <c r="I119" s="207"/>
      <c r="J119" s="208">
        <f>ROUND(I119*H119,2)</f>
        <v>0</v>
      </c>
      <c r="K119" s="204" t="s">
        <v>19</v>
      </c>
      <c r="L119" s="42"/>
      <c r="M119" s="209" t="s">
        <v>19</v>
      </c>
      <c r="N119" s="210" t="s">
        <v>41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168</v>
      </c>
      <c r="AT119" s="213" t="s">
        <v>128</v>
      </c>
      <c r="AU119" s="213" t="s">
        <v>80</v>
      </c>
      <c r="AY119" s="15" t="s">
        <v>125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78</v>
      </c>
      <c r="BK119" s="214">
        <f>ROUND(I119*H119,2)</f>
        <v>0</v>
      </c>
      <c r="BL119" s="15" t="s">
        <v>168</v>
      </c>
      <c r="BM119" s="213" t="s">
        <v>370</v>
      </c>
    </row>
    <row r="120" s="2" customFormat="1">
      <c r="A120" s="36"/>
      <c r="B120" s="37"/>
      <c r="C120" s="38"/>
      <c r="D120" s="215" t="s">
        <v>134</v>
      </c>
      <c r="E120" s="38"/>
      <c r="F120" s="216" t="s">
        <v>371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134</v>
      </c>
      <c r="AU120" s="15" t="s">
        <v>80</v>
      </c>
    </row>
    <row r="121" s="2" customFormat="1" ht="24.15" customHeight="1">
      <c r="A121" s="36"/>
      <c r="B121" s="37"/>
      <c r="C121" s="202" t="s">
        <v>372</v>
      </c>
      <c r="D121" s="202" t="s">
        <v>128</v>
      </c>
      <c r="E121" s="203" t="s">
        <v>373</v>
      </c>
      <c r="F121" s="204" t="s">
        <v>374</v>
      </c>
      <c r="G121" s="205" t="s">
        <v>149</v>
      </c>
      <c r="H121" s="206">
        <v>10</v>
      </c>
      <c r="I121" s="207"/>
      <c r="J121" s="208">
        <f>ROUND(I121*H121,2)</f>
        <v>0</v>
      </c>
      <c r="K121" s="204" t="s">
        <v>209</v>
      </c>
      <c r="L121" s="42"/>
      <c r="M121" s="209" t="s">
        <v>19</v>
      </c>
      <c r="N121" s="210" t="s">
        <v>41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375</v>
      </c>
      <c r="AT121" s="213" t="s">
        <v>128</v>
      </c>
      <c r="AU121" s="213" t="s">
        <v>80</v>
      </c>
      <c r="AY121" s="15" t="s">
        <v>125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78</v>
      </c>
      <c r="BK121" s="214">
        <f>ROUND(I121*H121,2)</f>
        <v>0</v>
      </c>
      <c r="BL121" s="15" t="s">
        <v>375</v>
      </c>
      <c r="BM121" s="213" t="s">
        <v>376</v>
      </c>
    </row>
    <row r="122" s="2" customFormat="1">
      <c r="A122" s="36"/>
      <c r="B122" s="37"/>
      <c r="C122" s="38"/>
      <c r="D122" s="215" t="s">
        <v>134</v>
      </c>
      <c r="E122" s="38"/>
      <c r="F122" s="216" t="s">
        <v>377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134</v>
      </c>
      <c r="AU122" s="15" t="s">
        <v>80</v>
      </c>
    </row>
    <row r="123" s="2" customFormat="1" ht="16.5" customHeight="1">
      <c r="A123" s="36"/>
      <c r="B123" s="37"/>
      <c r="C123" s="202" t="s">
        <v>378</v>
      </c>
      <c r="D123" s="202" t="s">
        <v>128</v>
      </c>
      <c r="E123" s="203" t="s">
        <v>379</v>
      </c>
      <c r="F123" s="204" t="s">
        <v>19</v>
      </c>
      <c r="G123" s="205" t="s">
        <v>138</v>
      </c>
      <c r="H123" s="206">
        <v>180</v>
      </c>
      <c r="I123" s="207"/>
      <c r="J123" s="208">
        <f>ROUND(I123*H123,2)</f>
        <v>0</v>
      </c>
      <c r="K123" s="204" t="s">
        <v>19</v>
      </c>
      <c r="L123" s="42"/>
      <c r="M123" s="209" t="s">
        <v>19</v>
      </c>
      <c r="N123" s="210" t="s">
        <v>41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133</v>
      </c>
      <c r="AT123" s="213" t="s">
        <v>128</v>
      </c>
      <c r="AU123" s="213" t="s">
        <v>80</v>
      </c>
      <c r="AY123" s="15" t="s">
        <v>125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78</v>
      </c>
      <c r="BK123" s="214">
        <f>ROUND(I123*H123,2)</f>
        <v>0</v>
      </c>
      <c r="BL123" s="15" t="s">
        <v>133</v>
      </c>
      <c r="BM123" s="213" t="s">
        <v>380</v>
      </c>
    </row>
    <row r="124" s="2" customFormat="1">
      <c r="A124" s="36"/>
      <c r="B124" s="37"/>
      <c r="C124" s="38"/>
      <c r="D124" s="215" t="s">
        <v>134</v>
      </c>
      <c r="E124" s="38"/>
      <c r="F124" s="216" t="s">
        <v>381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134</v>
      </c>
      <c r="AU124" s="15" t="s">
        <v>80</v>
      </c>
    </row>
    <row r="125" s="12" customFormat="1" ht="25.92" customHeight="1">
      <c r="A125" s="12"/>
      <c r="B125" s="186"/>
      <c r="C125" s="187"/>
      <c r="D125" s="188" t="s">
        <v>69</v>
      </c>
      <c r="E125" s="189" t="s">
        <v>382</v>
      </c>
      <c r="F125" s="189" t="s">
        <v>124</v>
      </c>
      <c r="G125" s="187"/>
      <c r="H125" s="187"/>
      <c r="I125" s="190"/>
      <c r="J125" s="191">
        <f>BK125</f>
        <v>0</v>
      </c>
      <c r="K125" s="187"/>
      <c r="L125" s="192"/>
      <c r="M125" s="193"/>
      <c r="N125" s="194"/>
      <c r="O125" s="194"/>
      <c r="P125" s="195">
        <f>P126+P129</f>
        <v>0</v>
      </c>
      <c r="Q125" s="194"/>
      <c r="R125" s="195">
        <f>R126+R129</f>
        <v>0</v>
      </c>
      <c r="S125" s="194"/>
      <c r="T125" s="196">
        <f>T126+T129</f>
        <v>0.0018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7" t="s">
        <v>80</v>
      </c>
      <c r="AT125" s="198" t="s">
        <v>69</v>
      </c>
      <c r="AU125" s="198" t="s">
        <v>70</v>
      </c>
      <c r="AY125" s="197" t="s">
        <v>125</v>
      </c>
      <c r="BK125" s="199">
        <f>BK126+BK129</f>
        <v>0</v>
      </c>
    </row>
    <row r="126" s="12" customFormat="1" ht="22.8" customHeight="1">
      <c r="A126" s="12"/>
      <c r="B126" s="186"/>
      <c r="C126" s="187"/>
      <c r="D126" s="188" t="s">
        <v>69</v>
      </c>
      <c r="E126" s="200" t="s">
        <v>383</v>
      </c>
      <c r="F126" s="200" t="s">
        <v>127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SUM(P127:P128)</f>
        <v>0</v>
      </c>
      <c r="Q126" s="194"/>
      <c r="R126" s="195">
        <f>SUM(R127:R128)</f>
        <v>0</v>
      </c>
      <c r="S126" s="194"/>
      <c r="T126" s="196">
        <f>SUM(T127:T128)</f>
        <v>0.0018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7" t="s">
        <v>80</v>
      </c>
      <c r="AT126" s="198" t="s">
        <v>69</v>
      </c>
      <c r="AU126" s="198" t="s">
        <v>78</v>
      </c>
      <c r="AY126" s="197" t="s">
        <v>125</v>
      </c>
      <c r="BK126" s="199">
        <f>SUM(BK127:BK128)</f>
        <v>0</v>
      </c>
    </row>
    <row r="127" s="2" customFormat="1" ht="16.5" customHeight="1">
      <c r="A127" s="36"/>
      <c r="B127" s="37"/>
      <c r="C127" s="202" t="s">
        <v>384</v>
      </c>
      <c r="D127" s="202" t="s">
        <v>128</v>
      </c>
      <c r="E127" s="203" t="s">
        <v>385</v>
      </c>
      <c r="F127" s="204" t="s">
        <v>386</v>
      </c>
      <c r="G127" s="205" t="s">
        <v>149</v>
      </c>
      <c r="H127" s="206">
        <v>1</v>
      </c>
      <c r="I127" s="207"/>
      <c r="J127" s="208">
        <f>ROUND(I127*H127,2)</f>
        <v>0</v>
      </c>
      <c r="K127" s="204" t="s">
        <v>19</v>
      </c>
      <c r="L127" s="42"/>
      <c r="M127" s="209" t="s">
        <v>19</v>
      </c>
      <c r="N127" s="210" t="s">
        <v>41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0.0018</v>
      </c>
      <c r="T127" s="212">
        <f>S127*H127</f>
        <v>0.0018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168</v>
      </c>
      <c r="AT127" s="213" t="s">
        <v>128</v>
      </c>
      <c r="AU127" s="213" t="s">
        <v>80</v>
      </c>
      <c r="AY127" s="15" t="s">
        <v>125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78</v>
      </c>
      <c r="BK127" s="214">
        <f>ROUND(I127*H127,2)</f>
        <v>0</v>
      </c>
      <c r="BL127" s="15" t="s">
        <v>168</v>
      </c>
      <c r="BM127" s="213" t="s">
        <v>387</v>
      </c>
    </row>
    <row r="128" s="2" customFormat="1">
      <c r="A128" s="36"/>
      <c r="B128" s="37"/>
      <c r="C128" s="38"/>
      <c r="D128" s="215" t="s">
        <v>134</v>
      </c>
      <c r="E128" s="38"/>
      <c r="F128" s="216" t="s">
        <v>388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80</v>
      </c>
    </row>
    <row r="129" s="12" customFormat="1" ht="22.8" customHeight="1">
      <c r="A129" s="12"/>
      <c r="B129" s="186"/>
      <c r="C129" s="187"/>
      <c r="D129" s="188" t="s">
        <v>69</v>
      </c>
      <c r="E129" s="200" t="s">
        <v>389</v>
      </c>
      <c r="F129" s="200" t="s">
        <v>146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v>0</v>
      </c>
      <c r="Q129" s="194"/>
      <c r="R129" s="195">
        <v>0</v>
      </c>
      <c r="S129" s="194"/>
      <c r="T129" s="196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7" t="s">
        <v>80</v>
      </c>
      <c r="AT129" s="198" t="s">
        <v>69</v>
      </c>
      <c r="AU129" s="198" t="s">
        <v>78</v>
      </c>
      <c r="AY129" s="197" t="s">
        <v>125</v>
      </c>
      <c r="BK129" s="199">
        <v>0</v>
      </c>
    </row>
    <row r="130" s="12" customFormat="1" ht="25.92" customHeight="1">
      <c r="A130" s="12"/>
      <c r="B130" s="186"/>
      <c r="C130" s="187"/>
      <c r="D130" s="188" t="s">
        <v>69</v>
      </c>
      <c r="E130" s="189" t="s">
        <v>206</v>
      </c>
      <c r="F130" s="189" t="s">
        <v>390</v>
      </c>
      <c r="G130" s="187"/>
      <c r="H130" s="187"/>
      <c r="I130" s="190"/>
      <c r="J130" s="191">
        <f>BK130</f>
        <v>0</v>
      </c>
      <c r="K130" s="187"/>
      <c r="L130" s="192"/>
      <c r="M130" s="193"/>
      <c r="N130" s="194"/>
      <c r="O130" s="194"/>
      <c r="P130" s="195">
        <f>P131</f>
        <v>0</v>
      </c>
      <c r="Q130" s="194"/>
      <c r="R130" s="195">
        <f>R131</f>
        <v>0</v>
      </c>
      <c r="S130" s="194"/>
      <c r="T130" s="19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7" t="s">
        <v>140</v>
      </c>
      <c r="AT130" s="198" t="s">
        <v>69</v>
      </c>
      <c r="AU130" s="198" t="s">
        <v>70</v>
      </c>
      <c r="AY130" s="197" t="s">
        <v>125</v>
      </c>
      <c r="BK130" s="199">
        <f>BK131</f>
        <v>0</v>
      </c>
    </row>
    <row r="131" s="12" customFormat="1" ht="22.8" customHeight="1">
      <c r="A131" s="12"/>
      <c r="B131" s="186"/>
      <c r="C131" s="187"/>
      <c r="D131" s="188" t="s">
        <v>69</v>
      </c>
      <c r="E131" s="200" t="s">
        <v>391</v>
      </c>
      <c r="F131" s="200" t="s">
        <v>392</v>
      </c>
      <c r="G131" s="187"/>
      <c r="H131" s="187"/>
      <c r="I131" s="190"/>
      <c r="J131" s="201">
        <f>BK131</f>
        <v>0</v>
      </c>
      <c r="K131" s="187"/>
      <c r="L131" s="192"/>
      <c r="M131" s="193"/>
      <c r="N131" s="194"/>
      <c r="O131" s="194"/>
      <c r="P131" s="195">
        <f>SUM(P132:P135)</f>
        <v>0</v>
      </c>
      <c r="Q131" s="194"/>
      <c r="R131" s="195">
        <f>SUM(R132:R135)</f>
        <v>0</v>
      </c>
      <c r="S131" s="194"/>
      <c r="T131" s="196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7" t="s">
        <v>140</v>
      </c>
      <c r="AT131" s="198" t="s">
        <v>69</v>
      </c>
      <c r="AU131" s="198" t="s">
        <v>78</v>
      </c>
      <c r="AY131" s="197" t="s">
        <v>125</v>
      </c>
      <c r="BK131" s="199">
        <f>SUM(BK132:BK135)</f>
        <v>0</v>
      </c>
    </row>
    <row r="132" s="2" customFormat="1" ht="16.5" customHeight="1">
      <c r="A132" s="36"/>
      <c r="B132" s="37"/>
      <c r="C132" s="202" t="s">
        <v>159</v>
      </c>
      <c r="D132" s="202" t="s">
        <v>128</v>
      </c>
      <c r="E132" s="203" t="s">
        <v>393</v>
      </c>
      <c r="F132" s="204" t="s">
        <v>394</v>
      </c>
      <c r="G132" s="205" t="s">
        <v>149</v>
      </c>
      <c r="H132" s="206">
        <v>2</v>
      </c>
      <c r="I132" s="207"/>
      <c r="J132" s="208">
        <f>ROUND(I132*H132,2)</f>
        <v>0</v>
      </c>
      <c r="K132" s="204" t="s">
        <v>19</v>
      </c>
      <c r="L132" s="42"/>
      <c r="M132" s="209" t="s">
        <v>19</v>
      </c>
      <c r="N132" s="210" t="s">
        <v>41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395</v>
      </c>
      <c r="AT132" s="213" t="s">
        <v>128</v>
      </c>
      <c r="AU132" s="213" t="s">
        <v>80</v>
      </c>
      <c r="AY132" s="15" t="s">
        <v>125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78</v>
      </c>
      <c r="BK132" s="214">
        <f>ROUND(I132*H132,2)</f>
        <v>0</v>
      </c>
      <c r="BL132" s="15" t="s">
        <v>395</v>
      </c>
      <c r="BM132" s="213" t="s">
        <v>396</v>
      </c>
    </row>
    <row r="133" s="2" customFormat="1">
      <c r="A133" s="36"/>
      <c r="B133" s="37"/>
      <c r="C133" s="38"/>
      <c r="D133" s="215" t="s">
        <v>134</v>
      </c>
      <c r="E133" s="38"/>
      <c r="F133" s="216" t="s">
        <v>394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80</v>
      </c>
    </row>
    <row r="134" s="2" customFormat="1" ht="16.5" customHeight="1">
      <c r="A134" s="36"/>
      <c r="B134" s="37"/>
      <c r="C134" s="202" t="s">
        <v>189</v>
      </c>
      <c r="D134" s="202" t="s">
        <v>128</v>
      </c>
      <c r="E134" s="203" t="s">
        <v>397</v>
      </c>
      <c r="F134" s="204" t="s">
        <v>398</v>
      </c>
      <c r="G134" s="205" t="s">
        <v>149</v>
      </c>
      <c r="H134" s="206">
        <v>2</v>
      </c>
      <c r="I134" s="207"/>
      <c r="J134" s="208">
        <f>ROUND(I134*H134,2)</f>
        <v>0</v>
      </c>
      <c r="K134" s="204" t="s">
        <v>19</v>
      </c>
      <c r="L134" s="42"/>
      <c r="M134" s="209" t="s">
        <v>19</v>
      </c>
      <c r="N134" s="210" t="s">
        <v>41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395</v>
      </c>
      <c r="AT134" s="213" t="s">
        <v>128</v>
      </c>
      <c r="AU134" s="213" t="s">
        <v>80</v>
      </c>
      <c r="AY134" s="15" t="s">
        <v>125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78</v>
      </c>
      <c r="BK134" s="214">
        <f>ROUND(I134*H134,2)</f>
        <v>0</v>
      </c>
      <c r="BL134" s="15" t="s">
        <v>395</v>
      </c>
      <c r="BM134" s="213" t="s">
        <v>399</v>
      </c>
    </row>
    <row r="135" s="2" customFormat="1">
      <c r="A135" s="36"/>
      <c r="B135" s="37"/>
      <c r="C135" s="38"/>
      <c r="D135" s="215" t="s">
        <v>134</v>
      </c>
      <c r="E135" s="38"/>
      <c r="F135" s="216" t="s">
        <v>398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134</v>
      </c>
      <c r="AU135" s="15" t="s">
        <v>80</v>
      </c>
    </row>
    <row r="136" s="12" customFormat="1" ht="25.92" customHeight="1">
      <c r="A136" s="12"/>
      <c r="B136" s="186"/>
      <c r="C136" s="187"/>
      <c r="D136" s="188" t="s">
        <v>69</v>
      </c>
      <c r="E136" s="189" t="s">
        <v>400</v>
      </c>
      <c r="F136" s="189" t="s">
        <v>188</v>
      </c>
      <c r="G136" s="187"/>
      <c r="H136" s="187"/>
      <c r="I136" s="190"/>
      <c r="J136" s="191">
        <f>BK136</f>
        <v>0</v>
      </c>
      <c r="K136" s="187"/>
      <c r="L136" s="192"/>
      <c r="M136" s="193"/>
      <c r="N136" s="194"/>
      <c r="O136" s="194"/>
      <c r="P136" s="195">
        <f>SUM(P137:P194)</f>
        <v>0</v>
      </c>
      <c r="Q136" s="194"/>
      <c r="R136" s="195">
        <f>SUM(R137:R194)</f>
        <v>0</v>
      </c>
      <c r="S136" s="194"/>
      <c r="T136" s="196">
        <f>SUM(T137:T194)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7" t="s">
        <v>133</v>
      </c>
      <c r="AT136" s="198" t="s">
        <v>69</v>
      </c>
      <c r="AU136" s="198" t="s">
        <v>70</v>
      </c>
      <c r="AY136" s="197" t="s">
        <v>125</v>
      </c>
      <c r="BK136" s="199">
        <f>SUM(BK137:BK194)</f>
        <v>0</v>
      </c>
    </row>
    <row r="137" s="2" customFormat="1" ht="16.5" customHeight="1">
      <c r="A137" s="36"/>
      <c r="B137" s="37"/>
      <c r="C137" s="202" t="s">
        <v>164</v>
      </c>
      <c r="D137" s="202" t="s">
        <v>128</v>
      </c>
      <c r="E137" s="203" t="s">
        <v>401</v>
      </c>
      <c r="F137" s="204" t="s">
        <v>402</v>
      </c>
      <c r="G137" s="205" t="s">
        <v>149</v>
      </c>
      <c r="H137" s="206">
        <v>2</v>
      </c>
      <c r="I137" s="207"/>
      <c r="J137" s="208">
        <f>ROUND(I137*H137,2)</f>
        <v>0</v>
      </c>
      <c r="K137" s="204" t="s">
        <v>209</v>
      </c>
      <c r="L137" s="42"/>
      <c r="M137" s="209" t="s">
        <v>19</v>
      </c>
      <c r="N137" s="210" t="s">
        <v>41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375</v>
      </c>
      <c r="AT137" s="213" t="s">
        <v>128</v>
      </c>
      <c r="AU137" s="213" t="s">
        <v>78</v>
      </c>
      <c r="AY137" s="15" t="s">
        <v>125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78</v>
      </c>
      <c r="BK137" s="214">
        <f>ROUND(I137*H137,2)</f>
        <v>0</v>
      </c>
      <c r="BL137" s="15" t="s">
        <v>375</v>
      </c>
      <c r="BM137" s="213" t="s">
        <v>403</v>
      </c>
    </row>
    <row r="138" s="2" customFormat="1">
      <c r="A138" s="36"/>
      <c r="B138" s="37"/>
      <c r="C138" s="38"/>
      <c r="D138" s="215" t="s">
        <v>134</v>
      </c>
      <c r="E138" s="38"/>
      <c r="F138" s="216" t="s">
        <v>404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134</v>
      </c>
      <c r="AU138" s="15" t="s">
        <v>78</v>
      </c>
    </row>
    <row r="139" s="2" customFormat="1" ht="24.15" customHeight="1">
      <c r="A139" s="36"/>
      <c r="B139" s="37"/>
      <c r="C139" s="202" t="s">
        <v>8</v>
      </c>
      <c r="D139" s="202" t="s">
        <v>128</v>
      </c>
      <c r="E139" s="203" t="s">
        <v>405</v>
      </c>
      <c r="F139" s="204" t="s">
        <v>406</v>
      </c>
      <c r="G139" s="205" t="s">
        <v>149</v>
      </c>
      <c r="H139" s="206">
        <v>1</v>
      </c>
      <c r="I139" s="207"/>
      <c r="J139" s="208">
        <f>ROUND(I139*H139,2)</f>
        <v>0</v>
      </c>
      <c r="K139" s="204" t="s">
        <v>209</v>
      </c>
      <c r="L139" s="42"/>
      <c r="M139" s="209" t="s">
        <v>19</v>
      </c>
      <c r="N139" s="210" t="s">
        <v>41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375</v>
      </c>
      <c r="AT139" s="213" t="s">
        <v>128</v>
      </c>
      <c r="AU139" s="213" t="s">
        <v>78</v>
      </c>
      <c r="AY139" s="15" t="s">
        <v>125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78</v>
      </c>
      <c r="BK139" s="214">
        <f>ROUND(I139*H139,2)</f>
        <v>0</v>
      </c>
      <c r="BL139" s="15" t="s">
        <v>375</v>
      </c>
      <c r="BM139" s="213" t="s">
        <v>407</v>
      </c>
    </row>
    <row r="140" s="2" customFormat="1">
      <c r="A140" s="36"/>
      <c r="B140" s="37"/>
      <c r="C140" s="38"/>
      <c r="D140" s="215" t="s">
        <v>134</v>
      </c>
      <c r="E140" s="38"/>
      <c r="F140" s="216" t="s">
        <v>408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134</v>
      </c>
      <c r="AU140" s="15" t="s">
        <v>78</v>
      </c>
    </row>
    <row r="141" s="2" customFormat="1" ht="21.75" customHeight="1">
      <c r="A141" s="36"/>
      <c r="B141" s="37"/>
      <c r="C141" s="202" t="s">
        <v>168</v>
      </c>
      <c r="D141" s="202" t="s">
        <v>128</v>
      </c>
      <c r="E141" s="203" t="s">
        <v>409</v>
      </c>
      <c r="F141" s="204" t="s">
        <v>410</v>
      </c>
      <c r="G141" s="205" t="s">
        <v>149</v>
      </c>
      <c r="H141" s="206">
        <v>17</v>
      </c>
      <c r="I141" s="207"/>
      <c r="J141" s="208">
        <f>ROUND(I141*H141,2)</f>
        <v>0</v>
      </c>
      <c r="K141" s="204" t="s">
        <v>209</v>
      </c>
      <c r="L141" s="42"/>
      <c r="M141" s="209" t="s">
        <v>19</v>
      </c>
      <c r="N141" s="210" t="s">
        <v>41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375</v>
      </c>
      <c r="AT141" s="213" t="s">
        <v>128</v>
      </c>
      <c r="AU141" s="213" t="s">
        <v>78</v>
      </c>
      <c r="AY141" s="15" t="s">
        <v>125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78</v>
      </c>
      <c r="BK141" s="214">
        <f>ROUND(I141*H141,2)</f>
        <v>0</v>
      </c>
      <c r="BL141" s="15" t="s">
        <v>375</v>
      </c>
      <c r="BM141" s="213" t="s">
        <v>411</v>
      </c>
    </row>
    <row r="142" s="2" customFormat="1">
      <c r="A142" s="36"/>
      <c r="B142" s="37"/>
      <c r="C142" s="38"/>
      <c r="D142" s="215" t="s">
        <v>134</v>
      </c>
      <c r="E142" s="38"/>
      <c r="F142" s="216" t="s">
        <v>410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134</v>
      </c>
      <c r="AU142" s="15" t="s">
        <v>78</v>
      </c>
    </row>
    <row r="143" s="2" customFormat="1" ht="16.5" customHeight="1">
      <c r="A143" s="36"/>
      <c r="B143" s="37"/>
      <c r="C143" s="202" t="s">
        <v>276</v>
      </c>
      <c r="D143" s="202" t="s">
        <v>128</v>
      </c>
      <c r="E143" s="203" t="s">
        <v>412</v>
      </c>
      <c r="F143" s="204" t="s">
        <v>413</v>
      </c>
      <c r="G143" s="205" t="s">
        <v>138</v>
      </c>
      <c r="H143" s="206">
        <v>40</v>
      </c>
      <c r="I143" s="207"/>
      <c r="J143" s="208">
        <f>ROUND(I143*H143,2)</f>
        <v>0</v>
      </c>
      <c r="K143" s="204" t="s">
        <v>209</v>
      </c>
      <c r="L143" s="42"/>
      <c r="M143" s="209" t="s">
        <v>19</v>
      </c>
      <c r="N143" s="210" t="s">
        <v>41</v>
      </c>
      <c r="O143" s="8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3" t="s">
        <v>375</v>
      </c>
      <c r="AT143" s="213" t="s">
        <v>128</v>
      </c>
      <c r="AU143" s="213" t="s">
        <v>78</v>
      </c>
      <c r="AY143" s="15" t="s">
        <v>125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78</v>
      </c>
      <c r="BK143" s="214">
        <f>ROUND(I143*H143,2)</f>
        <v>0</v>
      </c>
      <c r="BL143" s="15" t="s">
        <v>375</v>
      </c>
      <c r="BM143" s="213" t="s">
        <v>414</v>
      </c>
    </row>
    <row r="144" s="2" customFormat="1">
      <c r="A144" s="36"/>
      <c r="B144" s="37"/>
      <c r="C144" s="38"/>
      <c r="D144" s="215" t="s">
        <v>134</v>
      </c>
      <c r="E144" s="38"/>
      <c r="F144" s="216" t="s">
        <v>415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134</v>
      </c>
      <c r="AU144" s="15" t="s">
        <v>78</v>
      </c>
    </row>
    <row r="145" s="2" customFormat="1" ht="16.5" customHeight="1">
      <c r="A145" s="36"/>
      <c r="B145" s="37"/>
      <c r="C145" s="202" t="s">
        <v>173</v>
      </c>
      <c r="D145" s="202" t="s">
        <v>128</v>
      </c>
      <c r="E145" s="203" t="s">
        <v>416</v>
      </c>
      <c r="F145" s="204" t="s">
        <v>417</v>
      </c>
      <c r="G145" s="205" t="s">
        <v>138</v>
      </c>
      <c r="H145" s="206">
        <v>32</v>
      </c>
      <c r="I145" s="207"/>
      <c r="J145" s="208">
        <f>ROUND(I145*H145,2)</f>
        <v>0</v>
      </c>
      <c r="K145" s="204" t="s">
        <v>209</v>
      </c>
      <c r="L145" s="42"/>
      <c r="M145" s="209" t="s">
        <v>19</v>
      </c>
      <c r="N145" s="210" t="s">
        <v>41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375</v>
      </c>
      <c r="AT145" s="213" t="s">
        <v>128</v>
      </c>
      <c r="AU145" s="213" t="s">
        <v>78</v>
      </c>
      <c r="AY145" s="15" t="s">
        <v>125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78</v>
      </c>
      <c r="BK145" s="214">
        <f>ROUND(I145*H145,2)</f>
        <v>0</v>
      </c>
      <c r="BL145" s="15" t="s">
        <v>375</v>
      </c>
      <c r="BM145" s="213" t="s">
        <v>418</v>
      </c>
    </row>
    <row r="146" s="2" customFormat="1">
      <c r="A146" s="36"/>
      <c r="B146" s="37"/>
      <c r="C146" s="38"/>
      <c r="D146" s="215" t="s">
        <v>134</v>
      </c>
      <c r="E146" s="38"/>
      <c r="F146" s="216" t="s">
        <v>419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134</v>
      </c>
      <c r="AU146" s="15" t="s">
        <v>78</v>
      </c>
    </row>
    <row r="147" s="2" customFormat="1" ht="16.5" customHeight="1">
      <c r="A147" s="36"/>
      <c r="B147" s="37"/>
      <c r="C147" s="202" t="s">
        <v>420</v>
      </c>
      <c r="D147" s="202" t="s">
        <v>128</v>
      </c>
      <c r="E147" s="203" t="s">
        <v>421</v>
      </c>
      <c r="F147" s="204" t="s">
        <v>422</v>
      </c>
      <c r="G147" s="205" t="s">
        <v>149</v>
      </c>
      <c r="H147" s="206">
        <v>2</v>
      </c>
      <c r="I147" s="207"/>
      <c r="J147" s="208">
        <f>ROUND(I147*H147,2)</f>
        <v>0</v>
      </c>
      <c r="K147" s="204" t="s">
        <v>209</v>
      </c>
      <c r="L147" s="42"/>
      <c r="M147" s="209" t="s">
        <v>19</v>
      </c>
      <c r="N147" s="210" t="s">
        <v>41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375</v>
      </c>
      <c r="AT147" s="213" t="s">
        <v>128</v>
      </c>
      <c r="AU147" s="213" t="s">
        <v>78</v>
      </c>
      <c r="AY147" s="15" t="s">
        <v>125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78</v>
      </c>
      <c r="BK147" s="214">
        <f>ROUND(I147*H147,2)</f>
        <v>0</v>
      </c>
      <c r="BL147" s="15" t="s">
        <v>375</v>
      </c>
      <c r="BM147" s="213" t="s">
        <v>423</v>
      </c>
    </row>
    <row r="148" s="2" customFormat="1">
      <c r="A148" s="36"/>
      <c r="B148" s="37"/>
      <c r="C148" s="38"/>
      <c r="D148" s="215" t="s">
        <v>134</v>
      </c>
      <c r="E148" s="38"/>
      <c r="F148" s="216" t="s">
        <v>422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134</v>
      </c>
      <c r="AU148" s="15" t="s">
        <v>78</v>
      </c>
    </row>
    <row r="149" s="2" customFormat="1" ht="16.5" customHeight="1">
      <c r="A149" s="36"/>
      <c r="B149" s="37"/>
      <c r="C149" s="202" t="s">
        <v>285</v>
      </c>
      <c r="D149" s="202" t="s">
        <v>128</v>
      </c>
      <c r="E149" s="203" t="s">
        <v>424</v>
      </c>
      <c r="F149" s="204" t="s">
        <v>425</v>
      </c>
      <c r="G149" s="205" t="s">
        <v>131</v>
      </c>
      <c r="H149" s="206">
        <v>80</v>
      </c>
      <c r="I149" s="207"/>
      <c r="J149" s="208">
        <f>ROUND(I149*H149,2)</f>
        <v>0</v>
      </c>
      <c r="K149" s="204" t="s">
        <v>209</v>
      </c>
      <c r="L149" s="42"/>
      <c r="M149" s="209" t="s">
        <v>19</v>
      </c>
      <c r="N149" s="210" t="s">
        <v>41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375</v>
      </c>
      <c r="AT149" s="213" t="s">
        <v>128</v>
      </c>
      <c r="AU149" s="213" t="s">
        <v>78</v>
      </c>
      <c r="AY149" s="15" t="s">
        <v>125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78</v>
      </c>
      <c r="BK149" s="214">
        <f>ROUND(I149*H149,2)</f>
        <v>0</v>
      </c>
      <c r="BL149" s="15" t="s">
        <v>375</v>
      </c>
      <c r="BM149" s="213" t="s">
        <v>426</v>
      </c>
    </row>
    <row r="150" s="2" customFormat="1">
      <c r="A150" s="36"/>
      <c r="B150" s="37"/>
      <c r="C150" s="38"/>
      <c r="D150" s="215" t="s">
        <v>134</v>
      </c>
      <c r="E150" s="38"/>
      <c r="F150" s="216" t="s">
        <v>427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78</v>
      </c>
    </row>
    <row r="151" s="2" customFormat="1" ht="16.5" customHeight="1">
      <c r="A151" s="36"/>
      <c r="B151" s="37"/>
      <c r="C151" s="202" t="s">
        <v>428</v>
      </c>
      <c r="D151" s="202" t="s">
        <v>128</v>
      </c>
      <c r="E151" s="203" t="s">
        <v>429</v>
      </c>
      <c r="F151" s="204" t="s">
        <v>430</v>
      </c>
      <c r="G151" s="205" t="s">
        <v>149</v>
      </c>
      <c r="H151" s="206">
        <v>4</v>
      </c>
      <c r="I151" s="207"/>
      <c r="J151" s="208">
        <f>ROUND(I151*H151,2)</f>
        <v>0</v>
      </c>
      <c r="K151" s="204" t="s">
        <v>209</v>
      </c>
      <c r="L151" s="42"/>
      <c r="M151" s="209" t="s">
        <v>19</v>
      </c>
      <c r="N151" s="210" t="s">
        <v>41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375</v>
      </c>
      <c r="AT151" s="213" t="s">
        <v>128</v>
      </c>
      <c r="AU151" s="213" t="s">
        <v>78</v>
      </c>
      <c r="AY151" s="15" t="s">
        <v>125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78</v>
      </c>
      <c r="BK151" s="214">
        <f>ROUND(I151*H151,2)</f>
        <v>0</v>
      </c>
      <c r="BL151" s="15" t="s">
        <v>375</v>
      </c>
      <c r="BM151" s="213" t="s">
        <v>431</v>
      </c>
    </row>
    <row r="152" s="2" customFormat="1">
      <c r="A152" s="36"/>
      <c r="B152" s="37"/>
      <c r="C152" s="38"/>
      <c r="D152" s="215" t="s">
        <v>134</v>
      </c>
      <c r="E152" s="38"/>
      <c r="F152" s="216" t="s">
        <v>432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134</v>
      </c>
      <c r="AU152" s="15" t="s">
        <v>78</v>
      </c>
    </row>
    <row r="153" s="2" customFormat="1" ht="16.5" customHeight="1">
      <c r="A153" s="36"/>
      <c r="B153" s="37"/>
      <c r="C153" s="202" t="s">
        <v>197</v>
      </c>
      <c r="D153" s="202" t="s">
        <v>128</v>
      </c>
      <c r="E153" s="203" t="s">
        <v>433</v>
      </c>
      <c r="F153" s="204" t="s">
        <v>434</v>
      </c>
      <c r="G153" s="205" t="s">
        <v>131</v>
      </c>
      <c r="H153" s="206">
        <v>80</v>
      </c>
      <c r="I153" s="207"/>
      <c r="J153" s="208">
        <f>ROUND(I153*H153,2)</f>
        <v>0</v>
      </c>
      <c r="K153" s="204" t="s">
        <v>209</v>
      </c>
      <c r="L153" s="42"/>
      <c r="M153" s="209" t="s">
        <v>19</v>
      </c>
      <c r="N153" s="210" t="s">
        <v>41</v>
      </c>
      <c r="O153" s="82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3" t="s">
        <v>375</v>
      </c>
      <c r="AT153" s="213" t="s">
        <v>128</v>
      </c>
      <c r="AU153" s="213" t="s">
        <v>78</v>
      </c>
      <c r="AY153" s="15" t="s">
        <v>125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78</v>
      </c>
      <c r="BK153" s="214">
        <f>ROUND(I153*H153,2)</f>
        <v>0</v>
      </c>
      <c r="BL153" s="15" t="s">
        <v>375</v>
      </c>
      <c r="BM153" s="213" t="s">
        <v>435</v>
      </c>
    </row>
    <row r="154" s="2" customFormat="1">
      <c r="A154" s="36"/>
      <c r="B154" s="37"/>
      <c r="C154" s="38"/>
      <c r="D154" s="215" t="s">
        <v>134</v>
      </c>
      <c r="E154" s="38"/>
      <c r="F154" s="216" t="s">
        <v>434</v>
      </c>
      <c r="G154" s="38"/>
      <c r="H154" s="38"/>
      <c r="I154" s="217"/>
      <c r="J154" s="38"/>
      <c r="K154" s="38"/>
      <c r="L154" s="42"/>
      <c r="M154" s="218"/>
      <c r="N154" s="21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78</v>
      </c>
    </row>
    <row r="155" s="2" customFormat="1" ht="16.5" customHeight="1">
      <c r="A155" s="36"/>
      <c r="B155" s="37"/>
      <c r="C155" s="202" t="s">
        <v>436</v>
      </c>
      <c r="D155" s="202" t="s">
        <v>128</v>
      </c>
      <c r="E155" s="203" t="s">
        <v>437</v>
      </c>
      <c r="F155" s="204" t="s">
        <v>438</v>
      </c>
      <c r="G155" s="205" t="s">
        <v>149</v>
      </c>
      <c r="H155" s="206">
        <v>2</v>
      </c>
      <c r="I155" s="207"/>
      <c r="J155" s="208">
        <f>ROUND(I155*H155,2)</f>
        <v>0</v>
      </c>
      <c r="K155" s="204" t="s">
        <v>19</v>
      </c>
      <c r="L155" s="42"/>
      <c r="M155" s="209" t="s">
        <v>19</v>
      </c>
      <c r="N155" s="210" t="s">
        <v>41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375</v>
      </c>
      <c r="AT155" s="213" t="s">
        <v>128</v>
      </c>
      <c r="AU155" s="213" t="s">
        <v>78</v>
      </c>
      <c r="AY155" s="15" t="s">
        <v>125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78</v>
      </c>
      <c r="BK155" s="214">
        <f>ROUND(I155*H155,2)</f>
        <v>0</v>
      </c>
      <c r="BL155" s="15" t="s">
        <v>375</v>
      </c>
      <c r="BM155" s="213" t="s">
        <v>439</v>
      </c>
    </row>
    <row r="156" s="2" customFormat="1">
      <c r="A156" s="36"/>
      <c r="B156" s="37"/>
      <c r="C156" s="38"/>
      <c r="D156" s="215" t="s">
        <v>134</v>
      </c>
      <c r="E156" s="38"/>
      <c r="F156" s="216" t="s">
        <v>438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134</v>
      </c>
      <c r="AU156" s="15" t="s">
        <v>78</v>
      </c>
    </row>
    <row r="157" s="2" customFormat="1">
      <c r="A157" s="36"/>
      <c r="B157" s="37"/>
      <c r="C157" s="38"/>
      <c r="D157" s="215" t="s">
        <v>231</v>
      </c>
      <c r="E157" s="38"/>
      <c r="F157" s="234" t="s">
        <v>440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231</v>
      </c>
      <c r="AU157" s="15" t="s">
        <v>78</v>
      </c>
    </row>
    <row r="158" s="2" customFormat="1" ht="16.5" customHeight="1">
      <c r="A158" s="36"/>
      <c r="B158" s="37"/>
      <c r="C158" s="202" t="s">
        <v>441</v>
      </c>
      <c r="D158" s="202" t="s">
        <v>128</v>
      </c>
      <c r="E158" s="203" t="s">
        <v>442</v>
      </c>
      <c r="F158" s="204" t="s">
        <v>443</v>
      </c>
      <c r="G158" s="205" t="s">
        <v>149</v>
      </c>
      <c r="H158" s="206">
        <v>4</v>
      </c>
      <c r="I158" s="207"/>
      <c r="J158" s="208">
        <f>ROUND(I158*H158,2)</f>
        <v>0</v>
      </c>
      <c r="K158" s="204" t="s">
        <v>209</v>
      </c>
      <c r="L158" s="42"/>
      <c r="M158" s="209" t="s">
        <v>19</v>
      </c>
      <c r="N158" s="210" t="s">
        <v>41</v>
      </c>
      <c r="O158" s="8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375</v>
      </c>
      <c r="AT158" s="213" t="s">
        <v>128</v>
      </c>
      <c r="AU158" s="213" t="s">
        <v>78</v>
      </c>
      <c r="AY158" s="15" t="s">
        <v>125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78</v>
      </c>
      <c r="BK158" s="214">
        <f>ROUND(I158*H158,2)</f>
        <v>0</v>
      </c>
      <c r="BL158" s="15" t="s">
        <v>375</v>
      </c>
      <c r="BM158" s="213" t="s">
        <v>444</v>
      </c>
    </row>
    <row r="159" s="2" customFormat="1">
      <c r="A159" s="36"/>
      <c r="B159" s="37"/>
      <c r="C159" s="38"/>
      <c r="D159" s="215" t="s">
        <v>134</v>
      </c>
      <c r="E159" s="38"/>
      <c r="F159" s="216" t="s">
        <v>445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134</v>
      </c>
      <c r="AU159" s="15" t="s">
        <v>78</v>
      </c>
    </row>
    <row r="160" s="2" customFormat="1" ht="16.5" customHeight="1">
      <c r="A160" s="36"/>
      <c r="B160" s="37"/>
      <c r="C160" s="202" t="s">
        <v>143</v>
      </c>
      <c r="D160" s="202" t="s">
        <v>128</v>
      </c>
      <c r="E160" s="203" t="s">
        <v>446</v>
      </c>
      <c r="F160" s="204" t="s">
        <v>447</v>
      </c>
      <c r="G160" s="205" t="s">
        <v>149</v>
      </c>
      <c r="H160" s="206">
        <v>7</v>
      </c>
      <c r="I160" s="207"/>
      <c r="J160" s="208">
        <f>ROUND(I160*H160,2)</f>
        <v>0</v>
      </c>
      <c r="K160" s="204" t="s">
        <v>19</v>
      </c>
      <c r="L160" s="42"/>
      <c r="M160" s="209" t="s">
        <v>19</v>
      </c>
      <c r="N160" s="210" t="s">
        <v>41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375</v>
      </c>
      <c r="AT160" s="213" t="s">
        <v>128</v>
      </c>
      <c r="AU160" s="213" t="s">
        <v>78</v>
      </c>
      <c r="AY160" s="15" t="s">
        <v>125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78</v>
      </c>
      <c r="BK160" s="214">
        <f>ROUND(I160*H160,2)</f>
        <v>0</v>
      </c>
      <c r="BL160" s="15" t="s">
        <v>375</v>
      </c>
      <c r="BM160" s="213" t="s">
        <v>448</v>
      </c>
    </row>
    <row r="161" s="2" customFormat="1">
      <c r="A161" s="36"/>
      <c r="B161" s="37"/>
      <c r="C161" s="38"/>
      <c r="D161" s="215" t="s">
        <v>134</v>
      </c>
      <c r="E161" s="38"/>
      <c r="F161" s="216" t="s">
        <v>447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134</v>
      </c>
      <c r="AU161" s="15" t="s">
        <v>78</v>
      </c>
    </row>
    <row r="162" s="2" customFormat="1" ht="16.5" customHeight="1">
      <c r="A162" s="36"/>
      <c r="B162" s="37"/>
      <c r="C162" s="202" t="s">
        <v>133</v>
      </c>
      <c r="D162" s="202" t="s">
        <v>128</v>
      </c>
      <c r="E162" s="203" t="s">
        <v>449</v>
      </c>
      <c r="F162" s="204" t="s">
        <v>318</v>
      </c>
      <c r="G162" s="205" t="s">
        <v>149</v>
      </c>
      <c r="H162" s="206">
        <v>2</v>
      </c>
      <c r="I162" s="207"/>
      <c r="J162" s="208">
        <f>ROUND(I162*H162,2)</f>
        <v>0</v>
      </c>
      <c r="K162" s="204" t="s">
        <v>19</v>
      </c>
      <c r="L162" s="42"/>
      <c r="M162" s="209" t="s">
        <v>19</v>
      </c>
      <c r="N162" s="210" t="s">
        <v>41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133</v>
      </c>
      <c r="AT162" s="213" t="s">
        <v>128</v>
      </c>
      <c r="AU162" s="213" t="s">
        <v>78</v>
      </c>
      <c r="AY162" s="15" t="s">
        <v>125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78</v>
      </c>
      <c r="BK162" s="214">
        <f>ROUND(I162*H162,2)</f>
        <v>0</v>
      </c>
      <c r="BL162" s="15" t="s">
        <v>133</v>
      </c>
      <c r="BM162" s="213" t="s">
        <v>450</v>
      </c>
    </row>
    <row r="163" s="2" customFormat="1">
      <c r="A163" s="36"/>
      <c r="B163" s="37"/>
      <c r="C163" s="38"/>
      <c r="D163" s="215" t="s">
        <v>134</v>
      </c>
      <c r="E163" s="38"/>
      <c r="F163" s="216" t="s">
        <v>318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134</v>
      </c>
      <c r="AU163" s="15" t="s">
        <v>78</v>
      </c>
    </row>
    <row r="164" s="2" customFormat="1" ht="16.5" customHeight="1">
      <c r="A164" s="36"/>
      <c r="B164" s="37"/>
      <c r="C164" s="202" t="s">
        <v>161</v>
      </c>
      <c r="D164" s="202" t="s">
        <v>128</v>
      </c>
      <c r="E164" s="203" t="s">
        <v>451</v>
      </c>
      <c r="F164" s="204" t="s">
        <v>321</v>
      </c>
      <c r="G164" s="205" t="s">
        <v>149</v>
      </c>
      <c r="H164" s="206">
        <v>7</v>
      </c>
      <c r="I164" s="207"/>
      <c r="J164" s="208">
        <f>ROUND(I164*H164,2)</f>
        <v>0</v>
      </c>
      <c r="K164" s="204" t="s">
        <v>19</v>
      </c>
      <c r="L164" s="42"/>
      <c r="M164" s="209" t="s">
        <v>19</v>
      </c>
      <c r="N164" s="210" t="s">
        <v>41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133</v>
      </c>
      <c r="AT164" s="213" t="s">
        <v>128</v>
      </c>
      <c r="AU164" s="213" t="s">
        <v>78</v>
      </c>
      <c r="AY164" s="15" t="s">
        <v>125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78</v>
      </c>
      <c r="BK164" s="214">
        <f>ROUND(I164*H164,2)</f>
        <v>0</v>
      </c>
      <c r="BL164" s="15" t="s">
        <v>133</v>
      </c>
      <c r="BM164" s="213" t="s">
        <v>452</v>
      </c>
    </row>
    <row r="165" s="2" customFormat="1">
      <c r="A165" s="36"/>
      <c r="B165" s="37"/>
      <c r="C165" s="38"/>
      <c r="D165" s="215" t="s">
        <v>134</v>
      </c>
      <c r="E165" s="38"/>
      <c r="F165" s="216" t="s">
        <v>321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134</v>
      </c>
      <c r="AU165" s="15" t="s">
        <v>78</v>
      </c>
    </row>
    <row r="166" s="2" customFormat="1" ht="16.5" customHeight="1">
      <c r="A166" s="36"/>
      <c r="B166" s="37"/>
      <c r="C166" s="202" t="s">
        <v>170</v>
      </c>
      <c r="D166" s="202" t="s">
        <v>128</v>
      </c>
      <c r="E166" s="203" t="s">
        <v>453</v>
      </c>
      <c r="F166" s="204" t="s">
        <v>454</v>
      </c>
      <c r="G166" s="205" t="s">
        <v>149</v>
      </c>
      <c r="H166" s="206">
        <v>5</v>
      </c>
      <c r="I166" s="207"/>
      <c r="J166" s="208">
        <f>ROUND(I166*H166,2)</f>
        <v>0</v>
      </c>
      <c r="K166" s="204" t="s">
        <v>209</v>
      </c>
      <c r="L166" s="42"/>
      <c r="M166" s="209" t="s">
        <v>19</v>
      </c>
      <c r="N166" s="210" t="s">
        <v>41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375</v>
      </c>
      <c r="AT166" s="213" t="s">
        <v>128</v>
      </c>
      <c r="AU166" s="213" t="s">
        <v>78</v>
      </c>
      <c r="AY166" s="15" t="s">
        <v>125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78</v>
      </c>
      <c r="BK166" s="214">
        <f>ROUND(I166*H166,2)</f>
        <v>0</v>
      </c>
      <c r="BL166" s="15" t="s">
        <v>375</v>
      </c>
      <c r="BM166" s="213" t="s">
        <v>455</v>
      </c>
    </row>
    <row r="167" s="2" customFormat="1">
      <c r="A167" s="36"/>
      <c r="B167" s="37"/>
      <c r="C167" s="38"/>
      <c r="D167" s="215" t="s">
        <v>134</v>
      </c>
      <c r="E167" s="38"/>
      <c r="F167" s="216" t="s">
        <v>454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134</v>
      </c>
      <c r="AU167" s="15" t="s">
        <v>78</v>
      </c>
    </row>
    <row r="168" s="2" customFormat="1" ht="16.5" customHeight="1">
      <c r="A168" s="36"/>
      <c r="B168" s="37"/>
      <c r="C168" s="202" t="s">
        <v>456</v>
      </c>
      <c r="D168" s="202" t="s">
        <v>128</v>
      </c>
      <c r="E168" s="203" t="s">
        <v>457</v>
      </c>
      <c r="F168" s="204" t="s">
        <v>458</v>
      </c>
      <c r="G168" s="205" t="s">
        <v>149</v>
      </c>
      <c r="H168" s="206">
        <v>5</v>
      </c>
      <c r="I168" s="207"/>
      <c r="J168" s="208">
        <f>ROUND(I168*H168,2)</f>
        <v>0</v>
      </c>
      <c r="K168" s="204" t="s">
        <v>19</v>
      </c>
      <c r="L168" s="42"/>
      <c r="M168" s="209" t="s">
        <v>19</v>
      </c>
      <c r="N168" s="210" t="s">
        <v>41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375</v>
      </c>
      <c r="AT168" s="213" t="s">
        <v>128</v>
      </c>
      <c r="AU168" s="213" t="s">
        <v>78</v>
      </c>
      <c r="AY168" s="15" t="s">
        <v>125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78</v>
      </c>
      <c r="BK168" s="214">
        <f>ROUND(I168*H168,2)</f>
        <v>0</v>
      </c>
      <c r="BL168" s="15" t="s">
        <v>375</v>
      </c>
      <c r="BM168" s="213" t="s">
        <v>459</v>
      </c>
    </row>
    <row r="169" s="2" customFormat="1">
      <c r="A169" s="36"/>
      <c r="B169" s="37"/>
      <c r="C169" s="38"/>
      <c r="D169" s="215" t="s">
        <v>134</v>
      </c>
      <c r="E169" s="38"/>
      <c r="F169" s="216" t="s">
        <v>458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134</v>
      </c>
      <c r="AU169" s="15" t="s">
        <v>78</v>
      </c>
    </row>
    <row r="170" s="2" customFormat="1" ht="16.5" customHeight="1">
      <c r="A170" s="36"/>
      <c r="B170" s="37"/>
      <c r="C170" s="202" t="s">
        <v>460</v>
      </c>
      <c r="D170" s="202" t="s">
        <v>128</v>
      </c>
      <c r="E170" s="203" t="s">
        <v>461</v>
      </c>
      <c r="F170" s="204" t="s">
        <v>462</v>
      </c>
      <c r="G170" s="205" t="s">
        <v>149</v>
      </c>
      <c r="H170" s="206">
        <v>7</v>
      </c>
      <c r="I170" s="207"/>
      <c r="J170" s="208">
        <f>ROUND(I170*H170,2)</f>
        <v>0</v>
      </c>
      <c r="K170" s="204" t="s">
        <v>19</v>
      </c>
      <c r="L170" s="42"/>
      <c r="M170" s="209" t="s">
        <v>19</v>
      </c>
      <c r="N170" s="210" t="s">
        <v>41</v>
      </c>
      <c r="O170" s="82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375</v>
      </c>
      <c r="AT170" s="213" t="s">
        <v>128</v>
      </c>
      <c r="AU170" s="213" t="s">
        <v>78</v>
      </c>
      <c r="AY170" s="15" t="s">
        <v>125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78</v>
      </c>
      <c r="BK170" s="214">
        <f>ROUND(I170*H170,2)</f>
        <v>0</v>
      </c>
      <c r="BL170" s="15" t="s">
        <v>375</v>
      </c>
      <c r="BM170" s="213" t="s">
        <v>463</v>
      </c>
    </row>
    <row r="171" s="2" customFormat="1">
      <c r="A171" s="36"/>
      <c r="B171" s="37"/>
      <c r="C171" s="38"/>
      <c r="D171" s="215" t="s">
        <v>134</v>
      </c>
      <c r="E171" s="38"/>
      <c r="F171" s="216" t="s">
        <v>462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134</v>
      </c>
      <c r="AU171" s="15" t="s">
        <v>78</v>
      </c>
    </row>
    <row r="172" s="2" customFormat="1">
      <c r="A172" s="36"/>
      <c r="B172" s="37"/>
      <c r="C172" s="38"/>
      <c r="D172" s="215" t="s">
        <v>231</v>
      </c>
      <c r="E172" s="38"/>
      <c r="F172" s="234" t="s">
        <v>464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231</v>
      </c>
      <c r="AU172" s="15" t="s">
        <v>78</v>
      </c>
    </row>
    <row r="173" s="2" customFormat="1" ht="16.5" customHeight="1">
      <c r="A173" s="36"/>
      <c r="B173" s="37"/>
      <c r="C173" s="202" t="s">
        <v>282</v>
      </c>
      <c r="D173" s="202" t="s">
        <v>128</v>
      </c>
      <c r="E173" s="203" t="s">
        <v>465</v>
      </c>
      <c r="F173" s="204" t="s">
        <v>466</v>
      </c>
      <c r="G173" s="205" t="s">
        <v>149</v>
      </c>
      <c r="H173" s="206">
        <v>2</v>
      </c>
      <c r="I173" s="207"/>
      <c r="J173" s="208">
        <f>ROUND(I173*H173,2)</f>
        <v>0</v>
      </c>
      <c r="K173" s="204" t="s">
        <v>209</v>
      </c>
      <c r="L173" s="42"/>
      <c r="M173" s="209" t="s">
        <v>19</v>
      </c>
      <c r="N173" s="210" t="s">
        <v>41</v>
      </c>
      <c r="O173" s="82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3" t="s">
        <v>375</v>
      </c>
      <c r="AT173" s="213" t="s">
        <v>128</v>
      </c>
      <c r="AU173" s="213" t="s">
        <v>78</v>
      </c>
      <c r="AY173" s="15" t="s">
        <v>125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78</v>
      </c>
      <c r="BK173" s="214">
        <f>ROUND(I173*H173,2)</f>
        <v>0</v>
      </c>
      <c r="BL173" s="15" t="s">
        <v>375</v>
      </c>
      <c r="BM173" s="213" t="s">
        <v>467</v>
      </c>
    </row>
    <row r="174" s="2" customFormat="1">
      <c r="A174" s="36"/>
      <c r="B174" s="37"/>
      <c r="C174" s="38"/>
      <c r="D174" s="215" t="s">
        <v>134</v>
      </c>
      <c r="E174" s="38"/>
      <c r="F174" s="216" t="s">
        <v>468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134</v>
      </c>
      <c r="AU174" s="15" t="s">
        <v>78</v>
      </c>
    </row>
    <row r="175" s="2" customFormat="1" ht="16.5" customHeight="1">
      <c r="A175" s="36"/>
      <c r="B175" s="37"/>
      <c r="C175" s="202" t="s">
        <v>469</v>
      </c>
      <c r="D175" s="202" t="s">
        <v>128</v>
      </c>
      <c r="E175" s="203" t="s">
        <v>470</v>
      </c>
      <c r="F175" s="204" t="s">
        <v>471</v>
      </c>
      <c r="G175" s="205" t="s">
        <v>149</v>
      </c>
      <c r="H175" s="206">
        <v>300</v>
      </c>
      <c r="I175" s="207"/>
      <c r="J175" s="208">
        <f>ROUND(I175*H175,2)</f>
        <v>0</v>
      </c>
      <c r="K175" s="204" t="s">
        <v>209</v>
      </c>
      <c r="L175" s="42"/>
      <c r="M175" s="209" t="s">
        <v>19</v>
      </c>
      <c r="N175" s="210" t="s">
        <v>41</v>
      </c>
      <c r="O175" s="82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375</v>
      </c>
      <c r="AT175" s="213" t="s">
        <v>128</v>
      </c>
      <c r="AU175" s="213" t="s">
        <v>78</v>
      </c>
      <c r="AY175" s="15" t="s">
        <v>125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78</v>
      </c>
      <c r="BK175" s="214">
        <f>ROUND(I175*H175,2)</f>
        <v>0</v>
      </c>
      <c r="BL175" s="15" t="s">
        <v>375</v>
      </c>
      <c r="BM175" s="213" t="s">
        <v>472</v>
      </c>
    </row>
    <row r="176" s="2" customFormat="1">
      <c r="A176" s="36"/>
      <c r="B176" s="37"/>
      <c r="C176" s="38"/>
      <c r="D176" s="215" t="s">
        <v>134</v>
      </c>
      <c r="E176" s="38"/>
      <c r="F176" s="216" t="s">
        <v>473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134</v>
      </c>
      <c r="AU176" s="15" t="s">
        <v>78</v>
      </c>
    </row>
    <row r="177" s="2" customFormat="1" ht="16.5" customHeight="1">
      <c r="A177" s="36"/>
      <c r="B177" s="37"/>
      <c r="C177" s="202" t="s">
        <v>179</v>
      </c>
      <c r="D177" s="202" t="s">
        <v>128</v>
      </c>
      <c r="E177" s="203" t="s">
        <v>474</v>
      </c>
      <c r="F177" s="204" t="s">
        <v>475</v>
      </c>
      <c r="G177" s="205" t="s">
        <v>149</v>
      </c>
      <c r="H177" s="206">
        <v>8</v>
      </c>
      <c r="I177" s="207"/>
      <c r="J177" s="208">
        <f>ROUND(I177*H177,2)</f>
        <v>0</v>
      </c>
      <c r="K177" s="204" t="s">
        <v>209</v>
      </c>
      <c r="L177" s="42"/>
      <c r="M177" s="209" t="s">
        <v>19</v>
      </c>
      <c r="N177" s="210" t="s">
        <v>41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375</v>
      </c>
      <c r="AT177" s="213" t="s">
        <v>128</v>
      </c>
      <c r="AU177" s="213" t="s">
        <v>78</v>
      </c>
      <c r="AY177" s="15" t="s">
        <v>125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78</v>
      </c>
      <c r="BK177" s="214">
        <f>ROUND(I177*H177,2)</f>
        <v>0</v>
      </c>
      <c r="BL177" s="15" t="s">
        <v>375</v>
      </c>
      <c r="BM177" s="213" t="s">
        <v>476</v>
      </c>
    </row>
    <row r="178" s="2" customFormat="1">
      <c r="A178" s="36"/>
      <c r="B178" s="37"/>
      <c r="C178" s="38"/>
      <c r="D178" s="215" t="s">
        <v>134</v>
      </c>
      <c r="E178" s="38"/>
      <c r="F178" s="216" t="s">
        <v>475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134</v>
      </c>
      <c r="AU178" s="15" t="s">
        <v>78</v>
      </c>
    </row>
    <row r="179" s="2" customFormat="1" ht="16.5" customHeight="1">
      <c r="A179" s="36"/>
      <c r="B179" s="37"/>
      <c r="C179" s="202" t="s">
        <v>269</v>
      </c>
      <c r="D179" s="202" t="s">
        <v>128</v>
      </c>
      <c r="E179" s="203" t="s">
        <v>477</v>
      </c>
      <c r="F179" s="204" t="s">
        <v>478</v>
      </c>
      <c r="G179" s="205" t="s">
        <v>149</v>
      </c>
      <c r="H179" s="206">
        <v>400</v>
      </c>
      <c r="I179" s="207"/>
      <c r="J179" s="208">
        <f>ROUND(I179*H179,2)</f>
        <v>0</v>
      </c>
      <c r="K179" s="204" t="s">
        <v>209</v>
      </c>
      <c r="L179" s="42"/>
      <c r="M179" s="209" t="s">
        <v>19</v>
      </c>
      <c r="N179" s="210" t="s">
        <v>41</v>
      </c>
      <c r="O179" s="82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3" t="s">
        <v>375</v>
      </c>
      <c r="AT179" s="213" t="s">
        <v>128</v>
      </c>
      <c r="AU179" s="213" t="s">
        <v>78</v>
      </c>
      <c r="AY179" s="15" t="s">
        <v>125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78</v>
      </c>
      <c r="BK179" s="214">
        <f>ROUND(I179*H179,2)</f>
        <v>0</v>
      </c>
      <c r="BL179" s="15" t="s">
        <v>375</v>
      </c>
      <c r="BM179" s="213" t="s">
        <v>479</v>
      </c>
    </row>
    <row r="180" s="2" customFormat="1">
      <c r="A180" s="36"/>
      <c r="B180" s="37"/>
      <c r="C180" s="38"/>
      <c r="D180" s="215" t="s">
        <v>134</v>
      </c>
      <c r="E180" s="38"/>
      <c r="F180" s="216" t="s">
        <v>480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78</v>
      </c>
    </row>
    <row r="181" s="2" customFormat="1" ht="16.5" customHeight="1">
      <c r="A181" s="36"/>
      <c r="B181" s="37"/>
      <c r="C181" s="202" t="s">
        <v>155</v>
      </c>
      <c r="D181" s="202" t="s">
        <v>128</v>
      </c>
      <c r="E181" s="203" t="s">
        <v>481</v>
      </c>
      <c r="F181" s="204" t="s">
        <v>482</v>
      </c>
      <c r="G181" s="205" t="s">
        <v>149</v>
      </c>
      <c r="H181" s="206">
        <v>1</v>
      </c>
      <c r="I181" s="207"/>
      <c r="J181" s="208">
        <f>ROUND(I181*H181,2)</f>
        <v>0</v>
      </c>
      <c r="K181" s="204" t="s">
        <v>209</v>
      </c>
      <c r="L181" s="42"/>
      <c r="M181" s="209" t="s">
        <v>19</v>
      </c>
      <c r="N181" s="210" t="s">
        <v>41</v>
      </c>
      <c r="O181" s="8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375</v>
      </c>
      <c r="AT181" s="213" t="s">
        <v>128</v>
      </c>
      <c r="AU181" s="213" t="s">
        <v>78</v>
      </c>
      <c r="AY181" s="15" t="s">
        <v>125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78</v>
      </c>
      <c r="BK181" s="214">
        <f>ROUND(I181*H181,2)</f>
        <v>0</v>
      </c>
      <c r="BL181" s="15" t="s">
        <v>375</v>
      </c>
      <c r="BM181" s="213" t="s">
        <v>483</v>
      </c>
    </row>
    <row r="182" s="2" customFormat="1">
      <c r="A182" s="36"/>
      <c r="B182" s="37"/>
      <c r="C182" s="38"/>
      <c r="D182" s="215" t="s">
        <v>134</v>
      </c>
      <c r="E182" s="38"/>
      <c r="F182" s="216" t="s">
        <v>482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134</v>
      </c>
      <c r="AU182" s="15" t="s">
        <v>78</v>
      </c>
    </row>
    <row r="183" s="2" customFormat="1" ht="16.5" customHeight="1">
      <c r="A183" s="36"/>
      <c r="B183" s="37"/>
      <c r="C183" s="202" t="s">
        <v>484</v>
      </c>
      <c r="D183" s="202" t="s">
        <v>128</v>
      </c>
      <c r="E183" s="203" t="s">
        <v>485</v>
      </c>
      <c r="F183" s="204" t="s">
        <v>486</v>
      </c>
      <c r="G183" s="205" t="s">
        <v>149</v>
      </c>
      <c r="H183" s="206">
        <v>3</v>
      </c>
      <c r="I183" s="207"/>
      <c r="J183" s="208">
        <f>ROUND(I183*H183,2)</f>
        <v>0</v>
      </c>
      <c r="K183" s="204" t="s">
        <v>209</v>
      </c>
      <c r="L183" s="42"/>
      <c r="M183" s="209" t="s">
        <v>19</v>
      </c>
      <c r="N183" s="210" t="s">
        <v>41</v>
      </c>
      <c r="O183" s="82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3" t="s">
        <v>375</v>
      </c>
      <c r="AT183" s="213" t="s">
        <v>128</v>
      </c>
      <c r="AU183" s="213" t="s">
        <v>78</v>
      </c>
      <c r="AY183" s="15" t="s">
        <v>125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78</v>
      </c>
      <c r="BK183" s="214">
        <f>ROUND(I183*H183,2)</f>
        <v>0</v>
      </c>
      <c r="BL183" s="15" t="s">
        <v>375</v>
      </c>
      <c r="BM183" s="213" t="s">
        <v>487</v>
      </c>
    </row>
    <row r="184" s="2" customFormat="1">
      <c r="A184" s="36"/>
      <c r="B184" s="37"/>
      <c r="C184" s="38"/>
      <c r="D184" s="215" t="s">
        <v>134</v>
      </c>
      <c r="E184" s="38"/>
      <c r="F184" s="216" t="s">
        <v>486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78</v>
      </c>
    </row>
    <row r="185" s="2" customFormat="1" ht="16.5" customHeight="1">
      <c r="A185" s="36"/>
      <c r="B185" s="37"/>
      <c r="C185" s="202" t="s">
        <v>274</v>
      </c>
      <c r="D185" s="202" t="s">
        <v>128</v>
      </c>
      <c r="E185" s="203" t="s">
        <v>488</v>
      </c>
      <c r="F185" s="204" t="s">
        <v>489</v>
      </c>
      <c r="G185" s="205" t="s">
        <v>149</v>
      </c>
      <c r="H185" s="206">
        <v>1</v>
      </c>
      <c r="I185" s="207"/>
      <c r="J185" s="208">
        <f>ROUND(I185*H185,2)</f>
        <v>0</v>
      </c>
      <c r="K185" s="204" t="s">
        <v>209</v>
      </c>
      <c r="L185" s="42"/>
      <c r="M185" s="209" t="s">
        <v>19</v>
      </c>
      <c r="N185" s="210" t="s">
        <v>41</v>
      </c>
      <c r="O185" s="82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3" t="s">
        <v>375</v>
      </c>
      <c r="AT185" s="213" t="s">
        <v>128</v>
      </c>
      <c r="AU185" s="213" t="s">
        <v>78</v>
      </c>
      <c r="AY185" s="15" t="s">
        <v>125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5" t="s">
        <v>78</v>
      </c>
      <c r="BK185" s="214">
        <f>ROUND(I185*H185,2)</f>
        <v>0</v>
      </c>
      <c r="BL185" s="15" t="s">
        <v>375</v>
      </c>
      <c r="BM185" s="213" t="s">
        <v>490</v>
      </c>
    </row>
    <row r="186" s="2" customFormat="1">
      <c r="A186" s="36"/>
      <c r="B186" s="37"/>
      <c r="C186" s="38"/>
      <c r="D186" s="215" t="s">
        <v>134</v>
      </c>
      <c r="E186" s="38"/>
      <c r="F186" s="216" t="s">
        <v>489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134</v>
      </c>
      <c r="AU186" s="15" t="s">
        <v>78</v>
      </c>
    </row>
    <row r="187" s="2" customFormat="1" ht="16.5" customHeight="1">
      <c r="A187" s="36"/>
      <c r="B187" s="37"/>
      <c r="C187" s="202" t="s">
        <v>491</v>
      </c>
      <c r="D187" s="202" t="s">
        <v>128</v>
      </c>
      <c r="E187" s="203" t="s">
        <v>492</v>
      </c>
      <c r="F187" s="204" t="s">
        <v>493</v>
      </c>
      <c r="G187" s="205" t="s">
        <v>131</v>
      </c>
      <c r="H187" s="206">
        <v>25</v>
      </c>
      <c r="I187" s="207"/>
      <c r="J187" s="208">
        <f>ROUND(I187*H187,2)</f>
        <v>0</v>
      </c>
      <c r="K187" s="204" t="s">
        <v>209</v>
      </c>
      <c r="L187" s="42"/>
      <c r="M187" s="209" t="s">
        <v>19</v>
      </c>
      <c r="N187" s="210" t="s">
        <v>41</v>
      </c>
      <c r="O187" s="82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375</v>
      </c>
      <c r="AT187" s="213" t="s">
        <v>128</v>
      </c>
      <c r="AU187" s="213" t="s">
        <v>78</v>
      </c>
      <c r="AY187" s="15" t="s">
        <v>125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78</v>
      </c>
      <c r="BK187" s="214">
        <f>ROUND(I187*H187,2)</f>
        <v>0</v>
      </c>
      <c r="BL187" s="15" t="s">
        <v>375</v>
      </c>
      <c r="BM187" s="213" t="s">
        <v>494</v>
      </c>
    </row>
    <row r="188" s="2" customFormat="1">
      <c r="A188" s="36"/>
      <c r="B188" s="37"/>
      <c r="C188" s="38"/>
      <c r="D188" s="215" t="s">
        <v>134</v>
      </c>
      <c r="E188" s="38"/>
      <c r="F188" s="216" t="s">
        <v>493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134</v>
      </c>
      <c r="AU188" s="15" t="s">
        <v>78</v>
      </c>
    </row>
    <row r="189" s="2" customFormat="1" ht="16.5" customHeight="1">
      <c r="A189" s="36"/>
      <c r="B189" s="37"/>
      <c r="C189" s="202" t="s">
        <v>277</v>
      </c>
      <c r="D189" s="202" t="s">
        <v>128</v>
      </c>
      <c r="E189" s="203" t="s">
        <v>495</v>
      </c>
      <c r="F189" s="204" t="s">
        <v>496</v>
      </c>
      <c r="G189" s="205" t="s">
        <v>149</v>
      </c>
      <c r="H189" s="206">
        <v>2</v>
      </c>
      <c r="I189" s="207"/>
      <c r="J189" s="208">
        <f>ROUND(I189*H189,2)</f>
        <v>0</v>
      </c>
      <c r="K189" s="204" t="s">
        <v>209</v>
      </c>
      <c r="L189" s="42"/>
      <c r="M189" s="209" t="s">
        <v>19</v>
      </c>
      <c r="N189" s="210" t="s">
        <v>41</v>
      </c>
      <c r="O189" s="82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3" t="s">
        <v>375</v>
      </c>
      <c r="AT189" s="213" t="s">
        <v>128</v>
      </c>
      <c r="AU189" s="213" t="s">
        <v>78</v>
      </c>
      <c r="AY189" s="15" t="s">
        <v>125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78</v>
      </c>
      <c r="BK189" s="214">
        <f>ROUND(I189*H189,2)</f>
        <v>0</v>
      </c>
      <c r="BL189" s="15" t="s">
        <v>375</v>
      </c>
      <c r="BM189" s="213" t="s">
        <v>497</v>
      </c>
    </row>
    <row r="190" s="2" customFormat="1">
      <c r="A190" s="36"/>
      <c r="B190" s="37"/>
      <c r="C190" s="38"/>
      <c r="D190" s="215" t="s">
        <v>134</v>
      </c>
      <c r="E190" s="38"/>
      <c r="F190" s="216" t="s">
        <v>496</v>
      </c>
      <c r="G190" s="38"/>
      <c r="H190" s="38"/>
      <c r="I190" s="217"/>
      <c r="J190" s="38"/>
      <c r="K190" s="38"/>
      <c r="L190" s="42"/>
      <c r="M190" s="218"/>
      <c r="N190" s="219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134</v>
      </c>
      <c r="AU190" s="15" t="s">
        <v>78</v>
      </c>
    </row>
    <row r="191" s="2" customFormat="1" ht="16.5" customHeight="1">
      <c r="A191" s="36"/>
      <c r="B191" s="37"/>
      <c r="C191" s="202" t="s">
        <v>498</v>
      </c>
      <c r="D191" s="202" t="s">
        <v>128</v>
      </c>
      <c r="E191" s="203" t="s">
        <v>499</v>
      </c>
      <c r="F191" s="204" t="s">
        <v>500</v>
      </c>
      <c r="G191" s="205" t="s">
        <v>149</v>
      </c>
      <c r="H191" s="206">
        <v>2</v>
      </c>
      <c r="I191" s="207"/>
      <c r="J191" s="208">
        <f>ROUND(I191*H191,2)</f>
        <v>0</v>
      </c>
      <c r="K191" s="204" t="s">
        <v>209</v>
      </c>
      <c r="L191" s="42"/>
      <c r="M191" s="209" t="s">
        <v>19</v>
      </c>
      <c r="N191" s="210" t="s">
        <v>41</v>
      </c>
      <c r="O191" s="8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3" t="s">
        <v>375</v>
      </c>
      <c r="AT191" s="213" t="s">
        <v>128</v>
      </c>
      <c r="AU191" s="213" t="s">
        <v>78</v>
      </c>
      <c r="AY191" s="15" t="s">
        <v>125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5" t="s">
        <v>78</v>
      </c>
      <c r="BK191" s="214">
        <f>ROUND(I191*H191,2)</f>
        <v>0</v>
      </c>
      <c r="BL191" s="15" t="s">
        <v>375</v>
      </c>
      <c r="BM191" s="213" t="s">
        <v>501</v>
      </c>
    </row>
    <row r="192" s="2" customFormat="1">
      <c r="A192" s="36"/>
      <c r="B192" s="37"/>
      <c r="C192" s="38"/>
      <c r="D192" s="215" t="s">
        <v>134</v>
      </c>
      <c r="E192" s="38"/>
      <c r="F192" s="216" t="s">
        <v>500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78</v>
      </c>
    </row>
    <row r="193" s="2" customFormat="1" ht="16.5" customHeight="1">
      <c r="A193" s="36"/>
      <c r="B193" s="37"/>
      <c r="C193" s="202" t="s">
        <v>502</v>
      </c>
      <c r="D193" s="202" t="s">
        <v>128</v>
      </c>
      <c r="E193" s="203" t="s">
        <v>503</v>
      </c>
      <c r="F193" s="204" t="s">
        <v>504</v>
      </c>
      <c r="G193" s="205" t="s">
        <v>149</v>
      </c>
      <c r="H193" s="206">
        <v>1</v>
      </c>
      <c r="I193" s="207"/>
      <c r="J193" s="208">
        <f>ROUND(I193*H193,2)</f>
        <v>0</v>
      </c>
      <c r="K193" s="204" t="s">
        <v>209</v>
      </c>
      <c r="L193" s="42"/>
      <c r="M193" s="209" t="s">
        <v>19</v>
      </c>
      <c r="N193" s="210" t="s">
        <v>41</v>
      </c>
      <c r="O193" s="8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375</v>
      </c>
      <c r="AT193" s="213" t="s">
        <v>128</v>
      </c>
      <c r="AU193" s="213" t="s">
        <v>78</v>
      </c>
      <c r="AY193" s="15" t="s">
        <v>125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78</v>
      </c>
      <c r="BK193" s="214">
        <f>ROUND(I193*H193,2)</f>
        <v>0</v>
      </c>
      <c r="BL193" s="15" t="s">
        <v>375</v>
      </c>
      <c r="BM193" s="213" t="s">
        <v>505</v>
      </c>
    </row>
    <row r="194" s="2" customFormat="1">
      <c r="A194" s="36"/>
      <c r="B194" s="37"/>
      <c r="C194" s="38"/>
      <c r="D194" s="215" t="s">
        <v>134</v>
      </c>
      <c r="E194" s="38"/>
      <c r="F194" s="216" t="s">
        <v>506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134</v>
      </c>
      <c r="AU194" s="15" t="s">
        <v>78</v>
      </c>
    </row>
    <row r="195" s="12" customFormat="1" ht="25.92" customHeight="1">
      <c r="A195" s="12"/>
      <c r="B195" s="186"/>
      <c r="C195" s="187"/>
      <c r="D195" s="188" t="s">
        <v>69</v>
      </c>
      <c r="E195" s="189" t="s">
        <v>507</v>
      </c>
      <c r="F195" s="189" t="s">
        <v>508</v>
      </c>
      <c r="G195" s="187"/>
      <c r="H195" s="187"/>
      <c r="I195" s="190"/>
      <c r="J195" s="191">
        <f>BK195</f>
        <v>0</v>
      </c>
      <c r="K195" s="187"/>
      <c r="L195" s="192"/>
      <c r="M195" s="193"/>
      <c r="N195" s="194"/>
      <c r="O195" s="194"/>
      <c r="P195" s="195">
        <f>SUM(P196:P199)</f>
        <v>0</v>
      </c>
      <c r="Q195" s="194"/>
      <c r="R195" s="195">
        <f>SUM(R196:R199)</f>
        <v>0</v>
      </c>
      <c r="S195" s="194"/>
      <c r="T195" s="196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7" t="s">
        <v>152</v>
      </c>
      <c r="AT195" s="198" t="s">
        <v>69</v>
      </c>
      <c r="AU195" s="198" t="s">
        <v>70</v>
      </c>
      <c r="AY195" s="197" t="s">
        <v>125</v>
      </c>
      <c r="BK195" s="199">
        <f>SUM(BK196:BK199)</f>
        <v>0</v>
      </c>
    </row>
    <row r="196" s="2" customFormat="1" ht="21.75" customHeight="1">
      <c r="A196" s="36"/>
      <c r="B196" s="37"/>
      <c r="C196" s="202" t="s">
        <v>509</v>
      </c>
      <c r="D196" s="202" t="s">
        <v>128</v>
      </c>
      <c r="E196" s="203" t="s">
        <v>510</v>
      </c>
      <c r="F196" s="204" t="s">
        <v>511</v>
      </c>
      <c r="G196" s="205" t="s">
        <v>512</v>
      </c>
      <c r="H196" s="235"/>
      <c r="I196" s="207"/>
      <c r="J196" s="208">
        <f>ROUND(I196*H196,2)</f>
        <v>0</v>
      </c>
      <c r="K196" s="204" t="s">
        <v>209</v>
      </c>
      <c r="L196" s="42"/>
      <c r="M196" s="209" t="s">
        <v>19</v>
      </c>
      <c r="N196" s="210" t="s">
        <v>41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133</v>
      </c>
      <c r="AT196" s="213" t="s">
        <v>128</v>
      </c>
      <c r="AU196" s="213" t="s">
        <v>78</v>
      </c>
      <c r="AY196" s="15" t="s">
        <v>125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78</v>
      </c>
      <c r="BK196" s="214">
        <f>ROUND(I196*H196,2)</f>
        <v>0</v>
      </c>
      <c r="BL196" s="15" t="s">
        <v>133</v>
      </c>
      <c r="BM196" s="213" t="s">
        <v>513</v>
      </c>
    </row>
    <row r="197" s="2" customFormat="1">
      <c r="A197" s="36"/>
      <c r="B197" s="37"/>
      <c r="C197" s="38"/>
      <c r="D197" s="215" t="s">
        <v>134</v>
      </c>
      <c r="E197" s="38"/>
      <c r="F197" s="216" t="s">
        <v>511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134</v>
      </c>
      <c r="AU197" s="15" t="s">
        <v>78</v>
      </c>
    </row>
    <row r="198" s="2" customFormat="1" ht="21.75" customHeight="1">
      <c r="A198" s="36"/>
      <c r="B198" s="37"/>
      <c r="C198" s="202" t="s">
        <v>514</v>
      </c>
      <c r="D198" s="202" t="s">
        <v>128</v>
      </c>
      <c r="E198" s="203" t="s">
        <v>515</v>
      </c>
      <c r="F198" s="204" t="s">
        <v>516</v>
      </c>
      <c r="G198" s="205" t="s">
        <v>512</v>
      </c>
      <c r="H198" s="235"/>
      <c r="I198" s="207"/>
      <c r="J198" s="208">
        <f>ROUND(I198*H198,2)</f>
        <v>0</v>
      </c>
      <c r="K198" s="204" t="s">
        <v>209</v>
      </c>
      <c r="L198" s="42"/>
      <c r="M198" s="209" t="s">
        <v>19</v>
      </c>
      <c r="N198" s="210" t="s">
        <v>41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133</v>
      </c>
      <c r="AT198" s="213" t="s">
        <v>128</v>
      </c>
      <c r="AU198" s="213" t="s">
        <v>78</v>
      </c>
      <c r="AY198" s="15" t="s">
        <v>125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78</v>
      </c>
      <c r="BK198" s="214">
        <f>ROUND(I198*H198,2)</f>
        <v>0</v>
      </c>
      <c r="BL198" s="15" t="s">
        <v>133</v>
      </c>
      <c r="BM198" s="213" t="s">
        <v>517</v>
      </c>
    </row>
    <row r="199" s="2" customFormat="1">
      <c r="A199" s="36"/>
      <c r="B199" s="37"/>
      <c r="C199" s="38"/>
      <c r="D199" s="215" t="s">
        <v>134</v>
      </c>
      <c r="E199" s="38"/>
      <c r="F199" s="216" t="s">
        <v>518</v>
      </c>
      <c r="G199" s="38"/>
      <c r="H199" s="38"/>
      <c r="I199" s="217"/>
      <c r="J199" s="38"/>
      <c r="K199" s="38"/>
      <c r="L199" s="42"/>
      <c r="M199" s="220"/>
      <c r="N199" s="221"/>
      <c r="O199" s="222"/>
      <c r="P199" s="222"/>
      <c r="Q199" s="222"/>
      <c r="R199" s="222"/>
      <c r="S199" s="222"/>
      <c r="T199" s="22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134</v>
      </c>
      <c r="AU199" s="15" t="s">
        <v>78</v>
      </c>
    </row>
    <row r="200" s="2" customFormat="1" ht="6.96" customHeight="1">
      <c r="A200" s="36"/>
      <c r="B200" s="57"/>
      <c r="C200" s="58"/>
      <c r="D200" s="58"/>
      <c r="E200" s="58"/>
      <c r="F200" s="58"/>
      <c r="G200" s="58"/>
      <c r="H200" s="58"/>
      <c r="I200" s="58"/>
      <c r="J200" s="58"/>
      <c r="K200" s="58"/>
      <c r="L200" s="42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sheetProtection sheet="1" autoFilter="0" formatColumns="0" formatRows="0" objects="1" scenarios="1" spinCount="100000" saltValue="VLNBL1O8GG24PUnRQ1ZPTcYY0ClmGOJVLyB0mcBJPO9czjol9DYgaMzxbAQWWI7Q0Qi18QXN9B8kpmXuvtoe5Q==" hashValue="R4CB2XFQIZB/Ar5ZbEirD6JB6nietQmGqLbj+dxbDQ1TGvvnoazp2yGmklSoT9uEVUsOW28lqUxTHunLReadsQ==" algorithmName="SHA-512" password="CC35"/>
  <autoFilter ref="C87:K19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519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520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521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522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523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524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525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526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527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528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529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77</v>
      </c>
      <c r="F18" s="247" t="s">
        <v>530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531</v>
      </c>
      <c r="F19" s="247" t="s">
        <v>532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533</v>
      </c>
      <c r="F20" s="247" t="s">
        <v>534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535</v>
      </c>
      <c r="F21" s="247" t="s">
        <v>536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400</v>
      </c>
      <c r="F22" s="247" t="s">
        <v>188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537</v>
      </c>
      <c r="F23" s="247" t="s">
        <v>538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539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540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541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542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543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544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545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546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547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111</v>
      </c>
      <c r="F36" s="247"/>
      <c r="G36" s="247" t="s">
        <v>548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549</v>
      </c>
      <c r="F37" s="247"/>
      <c r="G37" s="247" t="s">
        <v>550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51</v>
      </c>
      <c r="F38" s="247"/>
      <c r="G38" s="247" t="s">
        <v>551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52</v>
      </c>
      <c r="F39" s="247"/>
      <c r="G39" s="247" t="s">
        <v>552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112</v>
      </c>
      <c r="F40" s="247"/>
      <c r="G40" s="247" t="s">
        <v>553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113</v>
      </c>
      <c r="F41" s="247"/>
      <c r="G41" s="247" t="s">
        <v>554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555</v>
      </c>
      <c r="F42" s="247"/>
      <c r="G42" s="247" t="s">
        <v>556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557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558</v>
      </c>
      <c r="F44" s="247"/>
      <c r="G44" s="247" t="s">
        <v>559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115</v>
      </c>
      <c r="F45" s="247"/>
      <c r="G45" s="247" t="s">
        <v>560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561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562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563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564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565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566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567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568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569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570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571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572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573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574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575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576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577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578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579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580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581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582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583</v>
      </c>
      <c r="D76" s="265"/>
      <c r="E76" s="265"/>
      <c r="F76" s="265" t="s">
        <v>584</v>
      </c>
      <c r="G76" s="266"/>
      <c r="H76" s="265" t="s">
        <v>52</v>
      </c>
      <c r="I76" s="265" t="s">
        <v>55</v>
      </c>
      <c r="J76" s="265" t="s">
        <v>585</v>
      </c>
      <c r="K76" s="264"/>
    </row>
    <row r="77" s="1" customFormat="1" ht="17.25" customHeight="1">
      <c r="B77" s="262"/>
      <c r="C77" s="267" t="s">
        <v>586</v>
      </c>
      <c r="D77" s="267"/>
      <c r="E77" s="267"/>
      <c r="F77" s="268" t="s">
        <v>587</v>
      </c>
      <c r="G77" s="269"/>
      <c r="H77" s="267"/>
      <c r="I77" s="267"/>
      <c r="J77" s="267" t="s">
        <v>588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51</v>
      </c>
      <c r="D79" s="272"/>
      <c r="E79" s="272"/>
      <c r="F79" s="273" t="s">
        <v>589</v>
      </c>
      <c r="G79" s="274"/>
      <c r="H79" s="250" t="s">
        <v>590</v>
      </c>
      <c r="I79" s="250" t="s">
        <v>591</v>
      </c>
      <c r="J79" s="250">
        <v>20</v>
      </c>
      <c r="K79" s="264"/>
    </row>
    <row r="80" s="1" customFormat="1" ht="15" customHeight="1">
      <c r="B80" s="262"/>
      <c r="C80" s="250" t="s">
        <v>592</v>
      </c>
      <c r="D80" s="250"/>
      <c r="E80" s="250"/>
      <c r="F80" s="273" t="s">
        <v>589</v>
      </c>
      <c r="G80" s="274"/>
      <c r="H80" s="250" t="s">
        <v>593</v>
      </c>
      <c r="I80" s="250" t="s">
        <v>591</v>
      </c>
      <c r="J80" s="250">
        <v>120</v>
      </c>
      <c r="K80" s="264"/>
    </row>
    <row r="81" s="1" customFormat="1" ht="15" customHeight="1">
      <c r="B81" s="275"/>
      <c r="C81" s="250" t="s">
        <v>594</v>
      </c>
      <c r="D81" s="250"/>
      <c r="E81" s="250"/>
      <c r="F81" s="273" t="s">
        <v>595</v>
      </c>
      <c r="G81" s="274"/>
      <c r="H81" s="250" t="s">
        <v>596</v>
      </c>
      <c r="I81" s="250" t="s">
        <v>591</v>
      </c>
      <c r="J81" s="250">
        <v>50</v>
      </c>
      <c r="K81" s="264"/>
    </row>
    <row r="82" s="1" customFormat="1" ht="15" customHeight="1">
      <c r="B82" s="275"/>
      <c r="C82" s="250" t="s">
        <v>597</v>
      </c>
      <c r="D82" s="250"/>
      <c r="E82" s="250"/>
      <c r="F82" s="273" t="s">
        <v>589</v>
      </c>
      <c r="G82" s="274"/>
      <c r="H82" s="250" t="s">
        <v>598</v>
      </c>
      <c r="I82" s="250" t="s">
        <v>599</v>
      </c>
      <c r="J82" s="250"/>
      <c r="K82" s="264"/>
    </row>
    <row r="83" s="1" customFormat="1" ht="15" customHeight="1">
      <c r="B83" s="275"/>
      <c r="C83" s="276" t="s">
        <v>600</v>
      </c>
      <c r="D83" s="276"/>
      <c r="E83" s="276"/>
      <c r="F83" s="277" t="s">
        <v>595</v>
      </c>
      <c r="G83" s="276"/>
      <c r="H83" s="276" t="s">
        <v>601</v>
      </c>
      <c r="I83" s="276" t="s">
        <v>591</v>
      </c>
      <c r="J83" s="276">
        <v>15</v>
      </c>
      <c r="K83" s="264"/>
    </row>
    <row r="84" s="1" customFormat="1" ht="15" customHeight="1">
      <c r="B84" s="275"/>
      <c r="C84" s="276" t="s">
        <v>602</v>
      </c>
      <c r="D84" s="276"/>
      <c r="E84" s="276"/>
      <c r="F84" s="277" t="s">
        <v>595</v>
      </c>
      <c r="G84" s="276"/>
      <c r="H84" s="276" t="s">
        <v>603</v>
      </c>
      <c r="I84" s="276" t="s">
        <v>591</v>
      </c>
      <c r="J84" s="276">
        <v>15</v>
      </c>
      <c r="K84" s="264"/>
    </row>
    <row r="85" s="1" customFormat="1" ht="15" customHeight="1">
      <c r="B85" s="275"/>
      <c r="C85" s="276" t="s">
        <v>604</v>
      </c>
      <c r="D85" s="276"/>
      <c r="E85" s="276"/>
      <c r="F85" s="277" t="s">
        <v>595</v>
      </c>
      <c r="G85" s="276"/>
      <c r="H85" s="276" t="s">
        <v>605</v>
      </c>
      <c r="I85" s="276" t="s">
        <v>591</v>
      </c>
      <c r="J85" s="276">
        <v>20</v>
      </c>
      <c r="K85" s="264"/>
    </row>
    <row r="86" s="1" customFormat="1" ht="15" customHeight="1">
      <c r="B86" s="275"/>
      <c r="C86" s="276" t="s">
        <v>606</v>
      </c>
      <c r="D86" s="276"/>
      <c r="E86" s="276"/>
      <c r="F86" s="277" t="s">
        <v>595</v>
      </c>
      <c r="G86" s="276"/>
      <c r="H86" s="276" t="s">
        <v>607</v>
      </c>
      <c r="I86" s="276" t="s">
        <v>591</v>
      </c>
      <c r="J86" s="276">
        <v>20</v>
      </c>
      <c r="K86" s="264"/>
    </row>
    <row r="87" s="1" customFormat="1" ht="15" customHeight="1">
      <c r="B87" s="275"/>
      <c r="C87" s="250" t="s">
        <v>608</v>
      </c>
      <c r="D87" s="250"/>
      <c r="E87" s="250"/>
      <c r="F87" s="273" t="s">
        <v>595</v>
      </c>
      <c r="G87" s="274"/>
      <c r="H87" s="250" t="s">
        <v>609</v>
      </c>
      <c r="I87" s="250" t="s">
        <v>591</v>
      </c>
      <c r="J87" s="250">
        <v>50</v>
      </c>
      <c r="K87" s="264"/>
    </row>
    <row r="88" s="1" customFormat="1" ht="15" customHeight="1">
      <c r="B88" s="275"/>
      <c r="C88" s="250" t="s">
        <v>610</v>
      </c>
      <c r="D88" s="250"/>
      <c r="E88" s="250"/>
      <c r="F88" s="273" t="s">
        <v>595</v>
      </c>
      <c r="G88" s="274"/>
      <c r="H88" s="250" t="s">
        <v>611</v>
      </c>
      <c r="I88" s="250" t="s">
        <v>591</v>
      </c>
      <c r="J88" s="250">
        <v>20</v>
      </c>
      <c r="K88" s="264"/>
    </row>
    <row r="89" s="1" customFormat="1" ht="15" customHeight="1">
      <c r="B89" s="275"/>
      <c r="C89" s="250" t="s">
        <v>612</v>
      </c>
      <c r="D89" s="250"/>
      <c r="E89" s="250"/>
      <c r="F89" s="273" t="s">
        <v>595</v>
      </c>
      <c r="G89" s="274"/>
      <c r="H89" s="250" t="s">
        <v>613</v>
      </c>
      <c r="I89" s="250" t="s">
        <v>591</v>
      </c>
      <c r="J89" s="250">
        <v>20</v>
      </c>
      <c r="K89" s="264"/>
    </row>
    <row r="90" s="1" customFormat="1" ht="15" customHeight="1">
      <c r="B90" s="275"/>
      <c r="C90" s="250" t="s">
        <v>614</v>
      </c>
      <c r="D90" s="250"/>
      <c r="E90" s="250"/>
      <c r="F90" s="273" t="s">
        <v>595</v>
      </c>
      <c r="G90" s="274"/>
      <c r="H90" s="250" t="s">
        <v>615</v>
      </c>
      <c r="I90" s="250" t="s">
        <v>591</v>
      </c>
      <c r="J90" s="250">
        <v>50</v>
      </c>
      <c r="K90" s="264"/>
    </row>
    <row r="91" s="1" customFormat="1" ht="15" customHeight="1">
      <c r="B91" s="275"/>
      <c r="C91" s="250" t="s">
        <v>616</v>
      </c>
      <c r="D91" s="250"/>
      <c r="E91" s="250"/>
      <c r="F91" s="273" t="s">
        <v>595</v>
      </c>
      <c r="G91" s="274"/>
      <c r="H91" s="250" t="s">
        <v>616</v>
      </c>
      <c r="I91" s="250" t="s">
        <v>591</v>
      </c>
      <c r="J91" s="250">
        <v>50</v>
      </c>
      <c r="K91" s="264"/>
    </row>
    <row r="92" s="1" customFormat="1" ht="15" customHeight="1">
      <c r="B92" s="275"/>
      <c r="C92" s="250" t="s">
        <v>617</v>
      </c>
      <c r="D92" s="250"/>
      <c r="E92" s="250"/>
      <c r="F92" s="273" t="s">
        <v>595</v>
      </c>
      <c r="G92" s="274"/>
      <c r="H92" s="250" t="s">
        <v>618</v>
      </c>
      <c r="I92" s="250" t="s">
        <v>591</v>
      </c>
      <c r="J92" s="250">
        <v>255</v>
      </c>
      <c r="K92" s="264"/>
    </row>
    <row r="93" s="1" customFormat="1" ht="15" customHeight="1">
      <c r="B93" s="275"/>
      <c r="C93" s="250" t="s">
        <v>619</v>
      </c>
      <c r="D93" s="250"/>
      <c r="E93" s="250"/>
      <c r="F93" s="273" t="s">
        <v>589</v>
      </c>
      <c r="G93" s="274"/>
      <c r="H93" s="250" t="s">
        <v>620</v>
      </c>
      <c r="I93" s="250" t="s">
        <v>621</v>
      </c>
      <c r="J93" s="250"/>
      <c r="K93" s="264"/>
    </row>
    <row r="94" s="1" customFormat="1" ht="15" customHeight="1">
      <c r="B94" s="275"/>
      <c r="C94" s="250" t="s">
        <v>622</v>
      </c>
      <c r="D94" s="250"/>
      <c r="E94" s="250"/>
      <c r="F94" s="273" t="s">
        <v>589</v>
      </c>
      <c r="G94" s="274"/>
      <c r="H94" s="250" t="s">
        <v>623</v>
      </c>
      <c r="I94" s="250" t="s">
        <v>624</v>
      </c>
      <c r="J94" s="250"/>
      <c r="K94" s="264"/>
    </row>
    <row r="95" s="1" customFormat="1" ht="15" customHeight="1">
      <c r="B95" s="275"/>
      <c r="C95" s="250" t="s">
        <v>625</v>
      </c>
      <c r="D95" s="250"/>
      <c r="E95" s="250"/>
      <c r="F95" s="273" t="s">
        <v>589</v>
      </c>
      <c r="G95" s="274"/>
      <c r="H95" s="250" t="s">
        <v>625</v>
      </c>
      <c r="I95" s="250" t="s">
        <v>624</v>
      </c>
      <c r="J95" s="250"/>
      <c r="K95" s="264"/>
    </row>
    <row r="96" s="1" customFormat="1" ht="15" customHeight="1">
      <c r="B96" s="275"/>
      <c r="C96" s="250" t="s">
        <v>36</v>
      </c>
      <c r="D96" s="250"/>
      <c r="E96" s="250"/>
      <c r="F96" s="273" t="s">
        <v>589</v>
      </c>
      <c r="G96" s="274"/>
      <c r="H96" s="250" t="s">
        <v>626</v>
      </c>
      <c r="I96" s="250" t="s">
        <v>624</v>
      </c>
      <c r="J96" s="250"/>
      <c r="K96" s="264"/>
    </row>
    <row r="97" s="1" customFormat="1" ht="15" customHeight="1">
      <c r="B97" s="275"/>
      <c r="C97" s="250" t="s">
        <v>46</v>
      </c>
      <c r="D97" s="250"/>
      <c r="E97" s="250"/>
      <c r="F97" s="273" t="s">
        <v>589</v>
      </c>
      <c r="G97" s="274"/>
      <c r="H97" s="250" t="s">
        <v>627</v>
      </c>
      <c r="I97" s="250" t="s">
        <v>624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628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583</v>
      </c>
      <c r="D103" s="265"/>
      <c r="E103" s="265"/>
      <c r="F103" s="265" t="s">
        <v>584</v>
      </c>
      <c r="G103" s="266"/>
      <c r="H103" s="265" t="s">
        <v>52</v>
      </c>
      <c r="I103" s="265" t="s">
        <v>55</v>
      </c>
      <c r="J103" s="265" t="s">
        <v>585</v>
      </c>
      <c r="K103" s="264"/>
    </row>
    <row r="104" s="1" customFormat="1" ht="17.25" customHeight="1">
      <c r="B104" s="262"/>
      <c r="C104" s="267" t="s">
        <v>586</v>
      </c>
      <c r="D104" s="267"/>
      <c r="E104" s="267"/>
      <c r="F104" s="268" t="s">
        <v>587</v>
      </c>
      <c r="G104" s="269"/>
      <c r="H104" s="267"/>
      <c r="I104" s="267"/>
      <c r="J104" s="267" t="s">
        <v>588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51</v>
      </c>
      <c r="D106" s="272"/>
      <c r="E106" s="272"/>
      <c r="F106" s="273" t="s">
        <v>589</v>
      </c>
      <c r="G106" s="250"/>
      <c r="H106" s="250" t="s">
        <v>629</v>
      </c>
      <c r="I106" s="250" t="s">
        <v>591</v>
      </c>
      <c r="J106" s="250">
        <v>20</v>
      </c>
      <c r="K106" s="264"/>
    </row>
    <row r="107" s="1" customFormat="1" ht="15" customHeight="1">
      <c r="B107" s="262"/>
      <c r="C107" s="250" t="s">
        <v>592</v>
      </c>
      <c r="D107" s="250"/>
      <c r="E107" s="250"/>
      <c r="F107" s="273" t="s">
        <v>589</v>
      </c>
      <c r="G107" s="250"/>
      <c r="H107" s="250" t="s">
        <v>629</v>
      </c>
      <c r="I107" s="250" t="s">
        <v>591</v>
      </c>
      <c r="J107" s="250">
        <v>120</v>
      </c>
      <c r="K107" s="264"/>
    </row>
    <row r="108" s="1" customFormat="1" ht="15" customHeight="1">
      <c r="B108" s="275"/>
      <c r="C108" s="250" t="s">
        <v>594</v>
      </c>
      <c r="D108" s="250"/>
      <c r="E108" s="250"/>
      <c r="F108" s="273" t="s">
        <v>595</v>
      </c>
      <c r="G108" s="250"/>
      <c r="H108" s="250" t="s">
        <v>629</v>
      </c>
      <c r="I108" s="250" t="s">
        <v>591</v>
      </c>
      <c r="J108" s="250">
        <v>50</v>
      </c>
      <c r="K108" s="264"/>
    </row>
    <row r="109" s="1" customFormat="1" ht="15" customHeight="1">
      <c r="B109" s="275"/>
      <c r="C109" s="250" t="s">
        <v>597</v>
      </c>
      <c r="D109" s="250"/>
      <c r="E109" s="250"/>
      <c r="F109" s="273" t="s">
        <v>589</v>
      </c>
      <c r="G109" s="250"/>
      <c r="H109" s="250" t="s">
        <v>629</v>
      </c>
      <c r="I109" s="250" t="s">
        <v>599</v>
      </c>
      <c r="J109" s="250"/>
      <c r="K109" s="264"/>
    </row>
    <row r="110" s="1" customFormat="1" ht="15" customHeight="1">
      <c r="B110" s="275"/>
      <c r="C110" s="250" t="s">
        <v>608</v>
      </c>
      <c r="D110" s="250"/>
      <c r="E110" s="250"/>
      <c r="F110" s="273" t="s">
        <v>595</v>
      </c>
      <c r="G110" s="250"/>
      <c r="H110" s="250" t="s">
        <v>629</v>
      </c>
      <c r="I110" s="250" t="s">
        <v>591</v>
      </c>
      <c r="J110" s="250">
        <v>50</v>
      </c>
      <c r="K110" s="264"/>
    </row>
    <row r="111" s="1" customFormat="1" ht="15" customHeight="1">
      <c r="B111" s="275"/>
      <c r="C111" s="250" t="s">
        <v>616</v>
      </c>
      <c r="D111" s="250"/>
      <c r="E111" s="250"/>
      <c r="F111" s="273" t="s">
        <v>595</v>
      </c>
      <c r="G111" s="250"/>
      <c r="H111" s="250" t="s">
        <v>629</v>
      </c>
      <c r="I111" s="250" t="s">
        <v>591</v>
      </c>
      <c r="J111" s="250">
        <v>50</v>
      </c>
      <c r="K111" s="264"/>
    </row>
    <row r="112" s="1" customFormat="1" ht="15" customHeight="1">
      <c r="B112" s="275"/>
      <c r="C112" s="250" t="s">
        <v>614</v>
      </c>
      <c r="D112" s="250"/>
      <c r="E112" s="250"/>
      <c r="F112" s="273" t="s">
        <v>595</v>
      </c>
      <c r="G112" s="250"/>
      <c r="H112" s="250" t="s">
        <v>629</v>
      </c>
      <c r="I112" s="250" t="s">
        <v>591</v>
      </c>
      <c r="J112" s="250">
        <v>50</v>
      </c>
      <c r="K112" s="264"/>
    </row>
    <row r="113" s="1" customFormat="1" ht="15" customHeight="1">
      <c r="B113" s="275"/>
      <c r="C113" s="250" t="s">
        <v>51</v>
      </c>
      <c r="D113" s="250"/>
      <c r="E113" s="250"/>
      <c r="F113" s="273" t="s">
        <v>589</v>
      </c>
      <c r="G113" s="250"/>
      <c r="H113" s="250" t="s">
        <v>630</v>
      </c>
      <c r="I113" s="250" t="s">
        <v>591</v>
      </c>
      <c r="J113" s="250">
        <v>20</v>
      </c>
      <c r="K113" s="264"/>
    </row>
    <row r="114" s="1" customFormat="1" ht="15" customHeight="1">
      <c r="B114" s="275"/>
      <c r="C114" s="250" t="s">
        <v>631</v>
      </c>
      <c r="D114" s="250"/>
      <c r="E114" s="250"/>
      <c r="F114" s="273" t="s">
        <v>589</v>
      </c>
      <c r="G114" s="250"/>
      <c r="H114" s="250" t="s">
        <v>632</v>
      </c>
      <c r="I114" s="250" t="s">
        <v>591</v>
      </c>
      <c r="J114" s="250">
        <v>120</v>
      </c>
      <c r="K114" s="264"/>
    </row>
    <row r="115" s="1" customFormat="1" ht="15" customHeight="1">
      <c r="B115" s="275"/>
      <c r="C115" s="250" t="s">
        <v>36</v>
      </c>
      <c r="D115" s="250"/>
      <c r="E115" s="250"/>
      <c r="F115" s="273" t="s">
        <v>589</v>
      </c>
      <c r="G115" s="250"/>
      <c r="H115" s="250" t="s">
        <v>633</v>
      </c>
      <c r="I115" s="250" t="s">
        <v>624</v>
      </c>
      <c r="J115" s="250"/>
      <c r="K115" s="264"/>
    </row>
    <row r="116" s="1" customFormat="1" ht="15" customHeight="1">
      <c r="B116" s="275"/>
      <c r="C116" s="250" t="s">
        <v>46</v>
      </c>
      <c r="D116" s="250"/>
      <c r="E116" s="250"/>
      <c r="F116" s="273" t="s">
        <v>589</v>
      </c>
      <c r="G116" s="250"/>
      <c r="H116" s="250" t="s">
        <v>634</v>
      </c>
      <c r="I116" s="250" t="s">
        <v>624</v>
      </c>
      <c r="J116" s="250"/>
      <c r="K116" s="264"/>
    </row>
    <row r="117" s="1" customFormat="1" ht="15" customHeight="1">
      <c r="B117" s="275"/>
      <c r="C117" s="250" t="s">
        <v>55</v>
      </c>
      <c r="D117" s="250"/>
      <c r="E117" s="250"/>
      <c r="F117" s="273" t="s">
        <v>589</v>
      </c>
      <c r="G117" s="250"/>
      <c r="H117" s="250" t="s">
        <v>635</v>
      </c>
      <c r="I117" s="250" t="s">
        <v>636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637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583</v>
      </c>
      <c r="D123" s="265"/>
      <c r="E123" s="265"/>
      <c r="F123" s="265" t="s">
        <v>584</v>
      </c>
      <c r="G123" s="266"/>
      <c r="H123" s="265" t="s">
        <v>52</v>
      </c>
      <c r="I123" s="265" t="s">
        <v>55</v>
      </c>
      <c r="J123" s="265" t="s">
        <v>585</v>
      </c>
      <c r="K123" s="294"/>
    </row>
    <row r="124" s="1" customFormat="1" ht="17.25" customHeight="1">
      <c r="B124" s="293"/>
      <c r="C124" s="267" t="s">
        <v>586</v>
      </c>
      <c r="D124" s="267"/>
      <c r="E124" s="267"/>
      <c r="F124" s="268" t="s">
        <v>587</v>
      </c>
      <c r="G124" s="269"/>
      <c r="H124" s="267"/>
      <c r="I124" s="267"/>
      <c r="J124" s="267" t="s">
        <v>588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592</v>
      </c>
      <c r="D126" s="272"/>
      <c r="E126" s="272"/>
      <c r="F126" s="273" t="s">
        <v>589</v>
      </c>
      <c r="G126" s="250"/>
      <c r="H126" s="250" t="s">
        <v>629</v>
      </c>
      <c r="I126" s="250" t="s">
        <v>591</v>
      </c>
      <c r="J126" s="250">
        <v>120</v>
      </c>
      <c r="K126" s="298"/>
    </row>
    <row r="127" s="1" customFormat="1" ht="15" customHeight="1">
      <c r="B127" s="295"/>
      <c r="C127" s="250" t="s">
        <v>638</v>
      </c>
      <c r="D127" s="250"/>
      <c r="E127" s="250"/>
      <c r="F127" s="273" t="s">
        <v>589</v>
      </c>
      <c r="G127" s="250"/>
      <c r="H127" s="250" t="s">
        <v>639</v>
      </c>
      <c r="I127" s="250" t="s">
        <v>591</v>
      </c>
      <c r="J127" s="250" t="s">
        <v>640</v>
      </c>
      <c r="K127" s="298"/>
    </row>
    <row r="128" s="1" customFormat="1" ht="15" customHeight="1">
      <c r="B128" s="295"/>
      <c r="C128" s="250" t="s">
        <v>537</v>
      </c>
      <c r="D128" s="250"/>
      <c r="E128" s="250"/>
      <c r="F128" s="273" t="s">
        <v>589</v>
      </c>
      <c r="G128" s="250"/>
      <c r="H128" s="250" t="s">
        <v>641</v>
      </c>
      <c r="I128" s="250" t="s">
        <v>591</v>
      </c>
      <c r="J128" s="250" t="s">
        <v>640</v>
      </c>
      <c r="K128" s="298"/>
    </row>
    <row r="129" s="1" customFormat="1" ht="15" customHeight="1">
      <c r="B129" s="295"/>
      <c r="C129" s="250" t="s">
        <v>600</v>
      </c>
      <c r="D129" s="250"/>
      <c r="E129" s="250"/>
      <c r="F129" s="273" t="s">
        <v>595</v>
      </c>
      <c r="G129" s="250"/>
      <c r="H129" s="250" t="s">
        <v>601</v>
      </c>
      <c r="I129" s="250" t="s">
        <v>591</v>
      </c>
      <c r="J129" s="250">
        <v>15</v>
      </c>
      <c r="K129" s="298"/>
    </row>
    <row r="130" s="1" customFormat="1" ht="15" customHeight="1">
      <c r="B130" s="295"/>
      <c r="C130" s="276" t="s">
        <v>602</v>
      </c>
      <c r="D130" s="276"/>
      <c r="E130" s="276"/>
      <c r="F130" s="277" t="s">
        <v>595</v>
      </c>
      <c r="G130" s="276"/>
      <c r="H130" s="276" t="s">
        <v>603</v>
      </c>
      <c r="I130" s="276" t="s">
        <v>591</v>
      </c>
      <c r="J130" s="276">
        <v>15</v>
      </c>
      <c r="K130" s="298"/>
    </row>
    <row r="131" s="1" customFormat="1" ht="15" customHeight="1">
      <c r="B131" s="295"/>
      <c r="C131" s="276" t="s">
        <v>604</v>
      </c>
      <c r="D131" s="276"/>
      <c r="E131" s="276"/>
      <c r="F131" s="277" t="s">
        <v>595</v>
      </c>
      <c r="G131" s="276"/>
      <c r="H131" s="276" t="s">
        <v>605</v>
      </c>
      <c r="I131" s="276" t="s">
        <v>591</v>
      </c>
      <c r="J131" s="276">
        <v>20</v>
      </c>
      <c r="K131" s="298"/>
    </row>
    <row r="132" s="1" customFormat="1" ht="15" customHeight="1">
      <c r="B132" s="295"/>
      <c r="C132" s="276" t="s">
        <v>606</v>
      </c>
      <c r="D132" s="276"/>
      <c r="E132" s="276"/>
      <c r="F132" s="277" t="s">
        <v>595</v>
      </c>
      <c r="G132" s="276"/>
      <c r="H132" s="276" t="s">
        <v>607</v>
      </c>
      <c r="I132" s="276" t="s">
        <v>591</v>
      </c>
      <c r="J132" s="276">
        <v>20</v>
      </c>
      <c r="K132" s="298"/>
    </row>
    <row r="133" s="1" customFormat="1" ht="15" customHeight="1">
      <c r="B133" s="295"/>
      <c r="C133" s="250" t="s">
        <v>594</v>
      </c>
      <c r="D133" s="250"/>
      <c r="E133" s="250"/>
      <c r="F133" s="273" t="s">
        <v>595</v>
      </c>
      <c r="G133" s="250"/>
      <c r="H133" s="250" t="s">
        <v>629</v>
      </c>
      <c r="I133" s="250" t="s">
        <v>591</v>
      </c>
      <c r="J133" s="250">
        <v>50</v>
      </c>
      <c r="K133" s="298"/>
    </row>
    <row r="134" s="1" customFormat="1" ht="15" customHeight="1">
      <c r="B134" s="295"/>
      <c r="C134" s="250" t="s">
        <v>608</v>
      </c>
      <c r="D134" s="250"/>
      <c r="E134" s="250"/>
      <c r="F134" s="273" t="s">
        <v>595</v>
      </c>
      <c r="G134" s="250"/>
      <c r="H134" s="250" t="s">
        <v>629</v>
      </c>
      <c r="I134" s="250" t="s">
        <v>591</v>
      </c>
      <c r="J134" s="250">
        <v>50</v>
      </c>
      <c r="K134" s="298"/>
    </row>
    <row r="135" s="1" customFormat="1" ht="15" customHeight="1">
      <c r="B135" s="295"/>
      <c r="C135" s="250" t="s">
        <v>614</v>
      </c>
      <c r="D135" s="250"/>
      <c r="E135" s="250"/>
      <c r="F135" s="273" t="s">
        <v>595</v>
      </c>
      <c r="G135" s="250"/>
      <c r="H135" s="250" t="s">
        <v>629</v>
      </c>
      <c r="I135" s="250" t="s">
        <v>591</v>
      </c>
      <c r="J135" s="250">
        <v>50</v>
      </c>
      <c r="K135" s="298"/>
    </row>
    <row r="136" s="1" customFormat="1" ht="15" customHeight="1">
      <c r="B136" s="295"/>
      <c r="C136" s="250" t="s">
        <v>616</v>
      </c>
      <c r="D136" s="250"/>
      <c r="E136" s="250"/>
      <c r="F136" s="273" t="s">
        <v>595</v>
      </c>
      <c r="G136" s="250"/>
      <c r="H136" s="250" t="s">
        <v>629</v>
      </c>
      <c r="I136" s="250" t="s">
        <v>591</v>
      </c>
      <c r="J136" s="250">
        <v>50</v>
      </c>
      <c r="K136" s="298"/>
    </row>
    <row r="137" s="1" customFormat="1" ht="15" customHeight="1">
      <c r="B137" s="295"/>
      <c r="C137" s="250" t="s">
        <v>617</v>
      </c>
      <c r="D137" s="250"/>
      <c r="E137" s="250"/>
      <c r="F137" s="273" t="s">
        <v>595</v>
      </c>
      <c r="G137" s="250"/>
      <c r="H137" s="250" t="s">
        <v>642</v>
      </c>
      <c r="I137" s="250" t="s">
        <v>591</v>
      </c>
      <c r="J137" s="250">
        <v>255</v>
      </c>
      <c r="K137" s="298"/>
    </row>
    <row r="138" s="1" customFormat="1" ht="15" customHeight="1">
      <c r="B138" s="295"/>
      <c r="C138" s="250" t="s">
        <v>619</v>
      </c>
      <c r="D138" s="250"/>
      <c r="E138" s="250"/>
      <c r="F138" s="273" t="s">
        <v>589</v>
      </c>
      <c r="G138" s="250"/>
      <c r="H138" s="250" t="s">
        <v>643</v>
      </c>
      <c r="I138" s="250" t="s">
        <v>621</v>
      </c>
      <c r="J138" s="250"/>
      <c r="K138" s="298"/>
    </row>
    <row r="139" s="1" customFormat="1" ht="15" customHeight="1">
      <c r="B139" s="295"/>
      <c r="C139" s="250" t="s">
        <v>622</v>
      </c>
      <c r="D139" s="250"/>
      <c r="E139" s="250"/>
      <c r="F139" s="273" t="s">
        <v>589</v>
      </c>
      <c r="G139" s="250"/>
      <c r="H139" s="250" t="s">
        <v>644</v>
      </c>
      <c r="I139" s="250" t="s">
        <v>624</v>
      </c>
      <c r="J139" s="250"/>
      <c r="K139" s="298"/>
    </row>
    <row r="140" s="1" customFormat="1" ht="15" customHeight="1">
      <c r="B140" s="295"/>
      <c r="C140" s="250" t="s">
        <v>625</v>
      </c>
      <c r="D140" s="250"/>
      <c r="E140" s="250"/>
      <c r="F140" s="273" t="s">
        <v>589</v>
      </c>
      <c r="G140" s="250"/>
      <c r="H140" s="250" t="s">
        <v>625</v>
      </c>
      <c r="I140" s="250" t="s">
        <v>624</v>
      </c>
      <c r="J140" s="250"/>
      <c r="K140" s="298"/>
    </row>
    <row r="141" s="1" customFormat="1" ht="15" customHeight="1">
      <c r="B141" s="295"/>
      <c r="C141" s="250" t="s">
        <v>36</v>
      </c>
      <c r="D141" s="250"/>
      <c r="E141" s="250"/>
      <c r="F141" s="273" t="s">
        <v>589</v>
      </c>
      <c r="G141" s="250"/>
      <c r="H141" s="250" t="s">
        <v>645</v>
      </c>
      <c r="I141" s="250" t="s">
        <v>624</v>
      </c>
      <c r="J141" s="250"/>
      <c r="K141" s="298"/>
    </row>
    <row r="142" s="1" customFormat="1" ht="15" customHeight="1">
      <c r="B142" s="295"/>
      <c r="C142" s="250" t="s">
        <v>646</v>
      </c>
      <c r="D142" s="250"/>
      <c r="E142" s="250"/>
      <c r="F142" s="273" t="s">
        <v>589</v>
      </c>
      <c r="G142" s="250"/>
      <c r="H142" s="250" t="s">
        <v>647</v>
      </c>
      <c r="I142" s="250" t="s">
        <v>624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648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583</v>
      </c>
      <c r="D148" s="265"/>
      <c r="E148" s="265"/>
      <c r="F148" s="265" t="s">
        <v>584</v>
      </c>
      <c r="G148" s="266"/>
      <c r="H148" s="265" t="s">
        <v>52</v>
      </c>
      <c r="I148" s="265" t="s">
        <v>55</v>
      </c>
      <c r="J148" s="265" t="s">
        <v>585</v>
      </c>
      <c r="K148" s="264"/>
    </row>
    <row r="149" s="1" customFormat="1" ht="17.25" customHeight="1">
      <c r="B149" s="262"/>
      <c r="C149" s="267" t="s">
        <v>586</v>
      </c>
      <c r="D149" s="267"/>
      <c r="E149" s="267"/>
      <c r="F149" s="268" t="s">
        <v>587</v>
      </c>
      <c r="G149" s="269"/>
      <c r="H149" s="267"/>
      <c r="I149" s="267"/>
      <c r="J149" s="267" t="s">
        <v>588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592</v>
      </c>
      <c r="D151" s="250"/>
      <c r="E151" s="250"/>
      <c r="F151" s="303" t="s">
        <v>589</v>
      </c>
      <c r="G151" s="250"/>
      <c r="H151" s="302" t="s">
        <v>629</v>
      </c>
      <c r="I151" s="302" t="s">
        <v>591</v>
      </c>
      <c r="J151" s="302">
        <v>120</v>
      </c>
      <c r="K151" s="298"/>
    </row>
    <row r="152" s="1" customFormat="1" ht="15" customHeight="1">
      <c r="B152" s="275"/>
      <c r="C152" s="302" t="s">
        <v>638</v>
      </c>
      <c r="D152" s="250"/>
      <c r="E152" s="250"/>
      <c r="F152" s="303" t="s">
        <v>589</v>
      </c>
      <c r="G152" s="250"/>
      <c r="H152" s="302" t="s">
        <v>649</v>
      </c>
      <c r="I152" s="302" t="s">
        <v>591</v>
      </c>
      <c r="J152" s="302" t="s">
        <v>640</v>
      </c>
      <c r="K152" s="298"/>
    </row>
    <row r="153" s="1" customFormat="1" ht="15" customHeight="1">
      <c r="B153" s="275"/>
      <c r="C153" s="302" t="s">
        <v>537</v>
      </c>
      <c r="D153" s="250"/>
      <c r="E153" s="250"/>
      <c r="F153" s="303" t="s">
        <v>589</v>
      </c>
      <c r="G153" s="250"/>
      <c r="H153" s="302" t="s">
        <v>650</v>
      </c>
      <c r="I153" s="302" t="s">
        <v>591</v>
      </c>
      <c r="J153" s="302" t="s">
        <v>640</v>
      </c>
      <c r="K153" s="298"/>
    </row>
    <row r="154" s="1" customFormat="1" ht="15" customHeight="1">
      <c r="B154" s="275"/>
      <c r="C154" s="302" t="s">
        <v>594</v>
      </c>
      <c r="D154" s="250"/>
      <c r="E154" s="250"/>
      <c r="F154" s="303" t="s">
        <v>595</v>
      </c>
      <c r="G154" s="250"/>
      <c r="H154" s="302" t="s">
        <v>629</v>
      </c>
      <c r="I154" s="302" t="s">
        <v>591</v>
      </c>
      <c r="J154" s="302">
        <v>50</v>
      </c>
      <c r="K154" s="298"/>
    </row>
    <row r="155" s="1" customFormat="1" ht="15" customHeight="1">
      <c r="B155" s="275"/>
      <c r="C155" s="302" t="s">
        <v>597</v>
      </c>
      <c r="D155" s="250"/>
      <c r="E155" s="250"/>
      <c r="F155" s="303" t="s">
        <v>589</v>
      </c>
      <c r="G155" s="250"/>
      <c r="H155" s="302" t="s">
        <v>629</v>
      </c>
      <c r="I155" s="302" t="s">
        <v>599</v>
      </c>
      <c r="J155" s="302"/>
      <c r="K155" s="298"/>
    </row>
    <row r="156" s="1" customFormat="1" ht="15" customHeight="1">
      <c r="B156" s="275"/>
      <c r="C156" s="302" t="s">
        <v>608</v>
      </c>
      <c r="D156" s="250"/>
      <c r="E156" s="250"/>
      <c r="F156" s="303" t="s">
        <v>595</v>
      </c>
      <c r="G156" s="250"/>
      <c r="H156" s="302" t="s">
        <v>629</v>
      </c>
      <c r="I156" s="302" t="s">
        <v>591</v>
      </c>
      <c r="J156" s="302">
        <v>50</v>
      </c>
      <c r="K156" s="298"/>
    </row>
    <row r="157" s="1" customFormat="1" ht="15" customHeight="1">
      <c r="B157" s="275"/>
      <c r="C157" s="302" t="s">
        <v>616</v>
      </c>
      <c r="D157" s="250"/>
      <c r="E157" s="250"/>
      <c r="F157" s="303" t="s">
        <v>595</v>
      </c>
      <c r="G157" s="250"/>
      <c r="H157" s="302" t="s">
        <v>629</v>
      </c>
      <c r="I157" s="302" t="s">
        <v>591</v>
      </c>
      <c r="J157" s="302">
        <v>50</v>
      </c>
      <c r="K157" s="298"/>
    </row>
    <row r="158" s="1" customFormat="1" ht="15" customHeight="1">
      <c r="B158" s="275"/>
      <c r="C158" s="302" t="s">
        <v>614</v>
      </c>
      <c r="D158" s="250"/>
      <c r="E158" s="250"/>
      <c r="F158" s="303" t="s">
        <v>595</v>
      </c>
      <c r="G158" s="250"/>
      <c r="H158" s="302" t="s">
        <v>629</v>
      </c>
      <c r="I158" s="302" t="s">
        <v>591</v>
      </c>
      <c r="J158" s="302">
        <v>50</v>
      </c>
      <c r="K158" s="298"/>
    </row>
    <row r="159" s="1" customFormat="1" ht="15" customHeight="1">
      <c r="B159" s="275"/>
      <c r="C159" s="302" t="s">
        <v>103</v>
      </c>
      <c r="D159" s="250"/>
      <c r="E159" s="250"/>
      <c r="F159" s="303" t="s">
        <v>589</v>
      </c>
      <c r="G159" s="250"/>
      <c r="H159" s="302" t="s">
        <v>651</v>
      </c>
      <c r="I159" s="302" t="s">
        <v>591</v>
      </c>
      <c r="J159" s="302" t="s">
        <v>652</v>
      </c>
      <c r="K159" s="298"/>
    </row>
    <row r="160" s="1" customFormat="1" ht="15" customHeight="1">
      <c r="B160" s="275"/>
      <c r="C160" s="302" t="s">
        <v>653</v>
      </c>
      <c r="D160" s="250"/>
      <c r="E160" s="250"/>
      <c r="F160" s="303" t="s">
        <v>589</v>
      </c>
      <c r="G160" s="250"/>
      <c r="H160" s="302" t="s">
        <v>654</v>
      </c>
      <c r="I160" s="302" t="s">
        <v>624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655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583</v>
      </c>
      <c r="D166" s="265"/>
      <c r="E166" s="265"/>
      <c r="F166" s="265" t="s">
        <v>584</v>
      </c>
      <c r="G166" s="307"/>
      <c r="H166" s="308" t="s">
        <v>52</v>
      </c>
      <c r="I166" s="308" t="s">
        <v>55</v>
      </c>
      <c r="J166" s="265" t="s">
        <v>585</v>
      </c>
      <c r="K166" s="242"/>
    </row>
    <row r="167" s="1" customFormat="1" ht="17.25" customHeight="1">
      <c r="B167" s="243"/>
      <c r="C167" s="267" t="s">
        <v>586</v>
      </c>
      <c r="D167" s="267"/>
      <c r="E167" s="267"/>
      <c r="F167" s="268" t="s">
        <v>587</v>
      </c>
      <c r="G167" s="309"/>
      <c r="H167" s="310"/>
      <c r="I167" s="310"/>
      <c r="J167" s="267" t="s">
        <v>588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592</v>
      </c>
      <c r="D169" s="250"/>
      <c r="E169" s="250"/>
      <c r="F169" s="273" t="s">
        <v>589</v>
      </c>
      <c r="G169" s="250"/>
      <c r="H169" s="250" t="s">
        <v>629</v>
      </c>
      <c r="I169" s="250" t="s">
        <v>591</v>
      </c>
      <c r="J169" s="250">
        <v>120</v>
      </c>
      <c r="K169" s="298"/>
    </row>
    <row r="170" s="1" customFormat="1" ht="15" customHeight="1">
      <c r="B170" s="275"/>
      <c r="C170" s="250" t="s">
        <v>638</v>
      </c>
      <c r="D170" s="250"/>
      <c r="E170" s="250"/>
      <c r="F170" s="273" t="s">
        <v>589</v>
      </c>
      <c r="G170" s="250"/>
      <c r="H170" s="250" t="s">
        <v>639</v>
      </c>
      <c r="I170" s="250" t="s">
        <v>591</v>
      </c>
      <c r="J170" s="250" t="s">
        <v>640</v>
      </c>
      <c r="K170" s="298"/>
    </row>
    <row r="171" s="1" customFormat="1" ht="15" customHeight="1">
      <c r="B171" s="275"/>
      <c r="C171" s="250" t="s">
        <v>537</v>
      </c>
      <c r="D171" s="250"/>
      <c r="E171" s="250"/>
      <c r="F171" s="273" t="s">
        <v>589</v>
      </c>
      <c r="G171" s="250"/>
      <c r="H171" s="250" t="s">
        <v>656</v>
      </c>
      <c r="I171" s="250" t="s">
        <v>591</v>
      </c>
      <c r="J171" s="250" t="s">
        <v>640</v>
      </c>
      <c r="K171" s="298"/>
    </row>
    <row r="172" s="1" customFormat="1" ht="15" customHeight="1">
      <c r="B172" s="275"/>
      <c r="C172" s="250" t="s">
        <v>594</v>
      </c>
      <c r="D172" s="250"/>
      <c r="E172" s="250"/>
      <c r="F172" s="273" t="s">
        <v>595</v>
      </c>
      <c r="G172" s="250"/>
      <c r="H172" s="250" t="s">
        <v>656</v>
      </c>
      <c r="I172" s="250" t="s">
        <v>591</v>
      </c>
      <c r="J172" s="250">
        <v>50</v>
      </c>
      <c r="K172" s="298"/>
    </row>
    <row r="173" s="1" customFormat="1" ht="15" customHeight="1">
      <c r="B173" s="275"/>
      <c r="C173" s="250" t="s">
        <v>597</v>
      </c>
      <c r="D173" s="250"/>
      <c r="E173" s="250"/>
      <c r="F173" s="273" t="s">
        <v>589</v>
      </c>
      <c r="G173" s="250"/>
      <c r="H173" s="250" t="s">
        <v>656</v>
      </c>
      <c r="I173" s="250" t="s">
        <v>599</v>
      </c>
      <c r="J173" s="250"/>
      <c r="K173" s="298"/>
    </row>
    <row r="174" s="1" customFormat="1" ht="15" customHeight="1">
      <c r="B174" s="275"/>
      <c r="C174" s="250" t="s">
        <v>608</v>
      </c>
      <c r="D174" s="250"/>
      <c r="E174" s="250"/>
      <c r="F174" s="273" t="s">
        <v>595</v>
      </c>
      <c r="G174" s="250"/>
      <c r="H174" s="250" t="s">
        <v>656</v>
      </c>
      <c r="I174" s="250" t="s">
        <v>591</v>
      </c>
      <c r="J174" s="250">
        <v>50</v>
      </c>
      <c r="K174" s="298"/>
    </row>
    <row r="175" s="1" customFormat="1" ht="15" customHeight="1">
      <c r="B175" s="275"/>
      <c r="C175" s="250" t="s">
        <v>616</v>
      </c>
      <c r="D175" s="250"/>
      <c r="E175" s="250"/>
      <c r="F175" s="273" t="s">
        <v>595</v>
      </c>
      <c r="G175" s="250"/>
      <c r="H175" s="250" t="s">
        <v>656</v>
      </c>
      <c r="I175" s="250" t="s">
        <v>591</v>
      </c>
      <c r="J175" s="250">
        <v>50</v>
      </c>
      <c r="K175" s="298"/>
    </row>
    <row r="176" s="1" customFormat="1" ht="15" customHeight="1">
      <c r="B176" s="275"/>
      <c r="C176" s="250" t="s">
        <v>614</v>
      </c>
      <c r="D176" s="250"/>
      <c r="E176" s="250"/>
      <c r="F176" s="273" t="s">
        <v>595</v>
      </c>
      <c r="G176" s="250"/>
      <c r="H176" s="250" t="s">
        <v>656</v>
      </c>
      <c r="I176" s="250" t="s">
        <v>591</v>
      </c>
      <c r="J176" s="250">
        <v>50</v>
      </c>
      <c r="K176" s="298"/>
    </row>
    <row r="177" s="1" customFormat="1" ht="15" customHeight="1">
      <c r="B177" s="275"/>
      <c r="C177" s="250" t="s">
        <v>111</v>
      </c>
      <c r="D177" s="250"/>
      <c r="E177" s="250"/>
      <c r="F177" s="273" t="s">
        <v>589</v>
      </c>
      <c r="G177" s="250"/>
      <c r="H177" s="250" t="s">
        <v>657</v>
      </c>
      <c r="I177" s="250" t="s">
        <v>658</v>
      </c>
      <c r="J177" s="250"/>
      <c r="K177" s="298"/>
    </row>
    <row r="178" s="1" customFormat="1" ht="15" customHeight="1">
      <c r="B178" s="275"/>
      <c r="C178" s="250" t="s">
        <v>55</v>
      </c>
      <c r="D178" s="250"/>
      <c r="E178" s="250"/>
      <c r="F178" s="273" t="s">
        <v>589</v>
      </c>
      <c r="G178" s="250"/>
      <c r="H178" s="250" t="s">
        <v>659</v>
      </c>
      <c r="I178" s="250" t="s">
        <v>660</v>
      </c>
      <c r="J178" s="250">
        <v>1</v>
      </c>
      <c r="K178" s="298"/>
    </row>
    <row r="179" s="1" customFormat="1" ht="15" customHeight="1">
      <c r="B179" s="275"/>
      <c r="C179" s="250" t="s">
        <v>51</v>
      </c>
      <c r="D179" s="250"/>
      <c r="E179" s="250"/>
      <c r="F179" s="273" t="s">
        <v>589</v>
      </c>
      <c r="G179" s="250"/>
      <c r="H179" s="250" t="s">
        <v>661</v>
      </c>
      <c r="I179" s="250" t="s">
        <v>591</v>
      </c>
      <c r="J179" s="250">
        <v>20</v>
      </c>
      <c r="K179" s="298"/>
    </row>
    <row r="180" s="1" customFormat="1" ht="15" customHeight="1">
      <c r="B180" s="275"/>
      <c r="C180" s="250" t="s">
        <v>52</v>
      </c>
      <c r="D180" s="250"/>
      <c r="E180" s="250"/>
      <c r="F180" s="273" t="s">
        <v>589</v>
      </c>
      <c r="G180" s="250"/>
      <c r="H180" s="250" t="s">
        <v>662</v>
      </c>
      <c r="I180" s="250" t="s">
        <v>591</v>
      </c>
      <c r="J180" s="250">
        <v>255</v>
      </c>
      <c r="K180" s="298"/>
    </row>
    <row r="181" s="1" customFormat="1" ht="15" customHeight="1">
      <c r="B181" s="275"/>
      <c r="C181" s="250" t="s">
        <v>112</v>
      </c>
      <c r="D181" s="250"/>
      <c r="E181" s="250"/>
      <c r="F181" s="273" t="s">
        <v>589</v>
      </c>
      <c r="G181" s="250"/>
      <c r="H181" s="250" t="s">
        <v>553</v>
      </c>
      <c r="I181" s="250" t="s">
        <v>591</v>
      </c>
      <c r="J181" s="250">
        <v>10</v>
      </c>
      <c r="K181" s="298"/>
    </row>
    <row r="182" s="1" customFormat="1" ht="15" customHeight="1">
      <c r="B182" s="275"/>
      <c r="C182" s="250" t="s">
        <v>113</v>
      </c>
      <c r="D182" s="250"/>
      <c r="E182" s="250"/>
      <c r="F182" s="273" t="s">
        <v>589</v>
      </c>
      <c r="G182" s="250"/>
      <c r="H182" s="250" t="s">
        <v>663</v>
      </c>
      <c r="I182" s="250" t="s">
        <v>624</v>
      </c>
      <c r="J182" s="250"/>
      <c r="K182" s="298"/>
    </row>
    <row r="183" s="1" customFormat="1" ht="15" customHeight="1">
      <c r="B183" s="275"/>
      <c r="C183" s="250" t="s">
        <v>664</v>
      </c>
      <c r="D183" s="250"/>
      <c r="E183" s="250"/>
      <c r="F183" s="273" t="s">
        <v>589</v>
      </c>
      <c r="G183" s="250"/>
      <c r="H183" s="250" t="s">
        <v>665</v>
      </c>
      <c r="I183" s="250" t="s">
        <v>624</v>
      </c>
      <c r="J183" s="250"/>
      <c r="K183" s="298"/>
    </row>
    <row r="184" s="1" customFormat="1" ht="15" customHeight="1">
      <c r="B184" s="275"/>
      <c r="C184" s="250" t="s">
        <v>653</v>
      </c>
      <c r="D184" s="250"/>
      <c r="E184" s="250"/>
      <c r="F184" s="273" t="s">
        <v>589</v>
      </c>
      <c r="G184" s="250"/>
      <c r="H184" s="250" t="s">
        <v>666</v>
      </c>
      <c r="I184" s="250" t="s">
        <v>624</v>
      </c>
      <c r="J184" s="250"/>
      <c r="K184" s="298"/>
    </row>
    <row r="185" s="1" customFormat="1" ht="15" customHeight="1">
      <c r="B185" s="275"/>
      <c r="C185" s="250" t="s">
        <v>115</v>
      </c>
      <c r="D185" s="250"/>
      <c r="E185" s="250"/>
      <c r="F185" s="273" t="s">
        <v>595</v>
      </c>
      <c r="G185" s="250"/>
      <c r="H185" s="250" t="s">
        <v>667</v>
      </c>
      <c r="I185" s="250" t="s">
        <v>591</v>
      </c>
      <c r="J185" s="250">
        <v>50</v>
      </c>
      <c r="K185" s="298"/>
    </row>
    <row r="186" s="1" customFormat="1" ht="15" customHeight="1">
      <c r="B186" s="275"/>
      <c r="C186" s="250" t="s">
        <v>668</v>
      </c>
      <c r="D186" s="250"/>
      <c r="E186" s="250"/>
      <c r="F186" s="273" t="s">
        <v>595</v>
      </c>
      <c r="G186" s="250"/>
      <c r="H186" s="250" t="s">
        <v>669</v>
      </c>
      <c r="I186" s="250" t="s">
        <v>670</v>
      </c>
      <c r="J186" s="250"/>
      <c r="K186" s="298"/>
    </row>
    <row r="187" s="1" customFormat="1" ht="15" customHeight="1">
      <c r="B187" s="275"/>
      <c r="C187" s="250" t="s">
        <v>671</v>
      </c>
      <c r="D187" s="250"/>
      <c r="E187" s="250"/>
      <c r="F187" s="273" t="s">
        <v>595</v>
      </c>
      <c r="G187" s="250"/>
      <c r="H187" s="250" t="s">
        <v>672</v>
      </c>
      <c r="I187" s="250" t="s">
        <v>670</v>
      </c>
      <c r="J187" s="250"/>
      <c r="K187" s="298"/>
    </row>
    <row r="188" s="1" customFormat="1" ht="15" customHeight="1">
      <c r="B188" s="275"/>
      <c r="C188" s="250" t="s">
        <v>673</v>
      </c>
      <c r="D188" s="250"/>
      <c r="E188" s="250"/>
      <c r="F188" s="273" t="s">
        <v>595</v>
      </c>
      <c r="G188" s="250"/>
      <c r="H188" s="250" t="s">
        <v>674</v>
      </c>
      <c r="I188" s="250" t="s">
        <v>670</v>
      </c>
      <c r="J188" s="250"/>
      <c r="K188" s="298"/>
    </row>
    <row r="189" s="1" customFormat="1" ht="15" customHeight="1">
      <c r="B189" s="275"/>
      <c r="C189" s="311" t="s">
        <v>675</v>
      </c>
      <c r="D189" s="250"/>
      <c r="E189" s="250"/>
      <c r="F189" s="273" t="s">
        <v>595</v>
      </c>
      <c r="G189" s="250"/>
      <c r="H189" s="250" t="s">
        <v>676</v>
      </c>
      <c r="I189" s="250" t="s">
        <v>677</v>
      </c>
      <c r="J189" s="312" t="s">
        <v>678</v>
      </c>
      <c r="K189" s="298"/>
    </row>
    <row r="190" s="1" customFormat="1" ht="15" customHeight="1">
      <c r="B190" s="275"/>
      <c r="C190" s="311" t="s">
        <v>40</v>
      </c>
      <c r="D190" s="250"/>
      <c r="E190" s="250"/>
      <c r="F190" s="273" t="s">
        <v>589</v>
      </c>
      <c r="G190" s="250"/>
      <c r="H190" s="247" t="s">
        <v>679</v>
      </c>
      <c r="I190" s="250" t="s">
        <v>680</v>
      </c>
      <c r="J190" s="250"/>
      <c r="K190" s="298"/>
    </row>
    <row r="191" s="1" customFormat="1" ht="15" customHeight="1">
      <c r="B191" s="275"/>
      <c r="C191" s="311" t="s">
        <v>681</v>
      </c>
      <c r="D191" s="250"/>
      <c r="E191" s="250"/>
      <c r="F191" s="273" t="s">
        <v>589</v>
      </c>
      <c r="G191" s="250"/>
      <c r="H191" s="250" t="s">
        <v>682</v>
      </c>
      <c r="I191" s="250" t="s">
        <v>624</v>
      </c>
      <c r="J191" s="250"/>
      <c r="K191" s="298"/>
    </row>
    <row r="192" s="1" customFormat="1" ht="15" customHeight="1">
      <c r="B192" s="275"/>
      <c r="C192" s="311" t="s">
        <v>683</v>
      </c>
      <c r="D192" s="250"/>
      <c r="E192" s="250"/>
      <c r="F192" s="273" t="s">
        <v>589</v>
      </c>
      <c r="G192" s="250"/>
      <c r="H192" s="250" t="s">
        <v>684</v>
      </c>
      <c r="I192" s="250" t="s">
        <v>624</v>
      </c>
      <c r="J192" s="250"/>
      <c r="K192" s="298"/>
    </row>
    <row r="193" s="1" customFormat="1" ht="15" customHeight="1">
      <c r="B193" s="275"/>
      <c r="C193" s="311" t="s">
        <v>685</v>
      </c>
      <c r="D193" s="250"/>
      <c r="E193" s="250"/>
      <c r="F193" s="273" t="s">
        <v>595</v>
      </c>
      <c r="G193" s="250"/>
      <c r="H193" s="250" t="s">
        <v>686</v>
      </c>
      <c r="I193" s="250" t="s">
        <v>624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687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688</v>
      </c>
      <c r="D200" s="314"/>
      <c r="E200" s="314"/>
      <c r="F200" s="314" t="s">
        <v>689</v>
      </c>
      <c r="G200" s="315"/>
      <c r="H200" s="314" t="s">
        <v>690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680</v>
      </c>
      <c r="D202" s="250"/>
      <c r="E202" s="250"/>
      <c r="F202" s="273" t="s">
        <v>41</v>
      </c>
      <c r="G202" s="250"/>
      <c r="H202" s="250" t="s">
        <v>691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42</v>
      </c>
      <c r="G203" s="250"/>
      <c r="H203" s="250" t="s">
        <v>692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45</v>
      </c>
      <c r="G204" s="250"/>
      <c r="H204" s="250" t="s">
        <v>693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43</v>
      </c>
      <c r="G205" s="250"/>
      <c r="H205" s="250" t="s">
        <v>694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44</v>
      </c>
      <c r="G206" s="250"/>
      <c r="H206" s="250" t="s">
        <v>695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636</v>
      </c>
      <c r="D208" s="250"/>
      <c r="E208" s="250"/>
      <c r="F208" s="273" t="s">
        <v>77</v>
      </c>
      <c r="G208" s="250"/>
      <c r="H208" s="250" t="s">
        <v>696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533</v>
      </c>
      <c r="G209" s="250"/>
      <c r="H209" s="250" t="s">
        <v>534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531</v>
      </c>
      <c r="G210" s="250"/>
      <c r="H210" s="250" t="s">
        <v>697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535</v>
      </c>
      <c r="G211" s="311"/>
      <c r="H211" s="302" t="s">
        <v>536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400</v>
      </c>
      <c r="G212" s="311"/>
      <c r="H212" s="302" t="s">
        <v>698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660</v>
      </c>
      <c r="D214" s="250"/>
      <c r="E214" s="250"/>
      <c r="F214" s="273">
        <v>1</v>
      </c>
      <c r="G214" s="311"/>
      <c r="H214" s="302" t="s">
        <v>699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700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701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702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2023-10-17T09:34:02Z</dcterms:created>
  <dcterms:modified xsi:type="dcterms:W3CDTF">2023-10-17T09:34:09Z</dcterms:modified>
</cp:coreProperties>
</file>